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3-24\__Ready to Post\"/>
    </mc:Choice>
  </mc:AlternateContent>
  <bookViews>
    <workbookView xWindow="0" yWindow="0" windowWidth="12876" windowHeight="13296"/>
  </bookViews>
  <sheets>
    <sheet name="Tuition &amp; Fees_2023-24_Final" sheetId="3" r:id="rId1"/>
    <sheet name="Footnotes No Longer in Use" sheetId="2" state="hidden" r:id="rId2"/>
  </sheets>
  <definedNames>
    <definedName name="_xlnm.Print_Area" localSheetId="0">'Tuition &amp; Fees_2023-24_Final'!$A$1:$BM$201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L118" i="3" l="1"/>
  <c r="BL117" i="3"/>
  <c r="BL105" i="3"/>
  <c r="BL104" i="3"/>
  <c r="BL91" i="3"/>
  <c r="BL90" i="3"/>
  <c r="BL83" i="3"/>
  <c r="BJ167" i="3" l="1"/>
  <c r="BJ166" i="3"/>
  <c r="BJ164" i="3"/>
  <c r="BJ163" i="3"/>
  <c r="BJ161" i="3"/>
  <c r="BJ160" i="3"/>
  <c r="BJ159" i="3"/>
  <c r="BJ158" i="3"/>
  <c r="BJ157" i="3"/>
  <c r="BJ156" i="3"/>
  <c r="BJ155" i="3"/>
  <c r="BJ154" i="3"/>
  <c r="BJ153" i="3"/>
  <c r="BJ152" i="3"/>
  <c r="BJ150" i="3"/>
  <c r="BJ149" i="3"/>
  <c r="BJ148" i="3"/>
  <c r="BJ147" i="3"/>
  <c r="BJ146" i="3"/>
  <c r="BJ145" i="3"/>
  <c r="BJ144" i="3"/>
  <c r="BJ143" i="3"/>
  <c r="BJ142" i="3"/>
  <c r="BJ141" i="3"/>
  <c r="BJ135" i="3"/>
  <c r="BJ134" i="3"/>
  <c r="BJ133" i="3"/>
  <c r="BJ132" i="3"/>
  <c r="BJ131" i="3"/>
  <c r="BJ130" i="3"/>
  <c r="BJ129" i="3"/>
  <c r="BJ128" i="3"/>
  <c r="BJ127" i="3"/>
  <c r="BJ126" i="3"/>
  <c r="BJ124" i="3"/>
  <c r="BJ123" i="3"/>
  <c r="BJ122" i="3"/>
  <c r="BJ121" i="3"/>
  <c r="BJ120" i="3"/>
  <c r="BJ119" i="3"/>
  <c r="BJ117" i="3"/>
  <c r="BJ116" i="3"/>
  <c r="BJ113" i="3"/>
  <c r="BJ111" i="3"/>
  <c r="BJ110" i="3"/>
  <c r="BJ109" i="3"/>
  <c r="BJ108" i="3"/>
  <c r="BJ107" i="3"/>
  <c r="BJ106" i="3"/>
  <c r="BJ104" i="3"/>
  <c r="BJ103" i="3"/>
  <c r="BJ100" i="3"/>
  <c r="BJ97" i="3"/>
  <c r="BJ96" i="3"/>
  <c r="BJ95" i="3"/>
  <c r="BJ94" i="3"/>
  <c r="BJ93" i="3"/>
  <c r="BJ92" i="3"/>
  <c r="BJ90" i="3"/>
  <c r="BJ89" i="3"/>
  <c r="BJ86" i="3"/>
  <c r="BL167" i="3"/>
  <c r="BL166" i="3"/>
  <c r="AS166" i="3"/>
  <c r="BL164" i="3"/>
  <c r="BL163" i="3"/>
  <c r="AS163" i="3"/>
  <c r="BL161" i="3"/>
  <c r="BH161" i="3"/>
  <c r="BF161" i="3"/>
  <c r="BD161" i="3"/>
  <c r="BB161" i="3"/>
  <c r="AZ161" i="3"/>
  <c r="BL160" i="3"/>
  <c r="BL159" i="3"/>
  <c r="BL158" i="3"/>
  <c r="BL157" i="3"/>
  <c r="BL156" i="3"/>
  <c r="BB156" i="3"/>
  <c r="BL155" i="3"/>
  <c r="BL154" i="3"/>
  <c r="BL153" i="3"/>
  <c r="BL152" i="3"/>
  <c r="BL150" i="3"/>
  <c r="BH150" i="3"/>
  <c r="BF150" i="3"/>
  <c r="BD150" i="3"/>
  <c r="BB150" i="3"/>
  <c r="AZ150" i="3"/>
  <c r="BL149" i="3"/>
  <c r="BL148" i="3"/>
  <c r="BL147" i="3"/>
  <c r="BL146" i="3"/>
  <c r="BL145" i="3"/>
  <c r="BB145" i="3"/>
  <c r="BL144" i="3"/>
  <c r="AS144" i="3"/>
  <c r="BL143" i="3"/>
  <c r="BL142" i="3"/>
  <c r="AS142" i="3"/>
  <c r="BL141" i="3"/>
  <c r="AS141" i="3"/>
  <c r="BL135" i="3"/>
  <c r="BH135" i="3"/>
  <c r="BF135" i="3"/>
  <c r="BD135" i="3"/>
  <c r="BB135" i="3"/>
  <c r="AZ135" i="3"/>
  <c r="BL134" i="3"/>
  <c r="BB134" i="3"/>
  <c r="BL133" i="3"/>
  <c r="BL132" i="3"/>
  <c r="BL131" i="3"/>
  <c r="BL130" i="3"/>
  <c r="BL129" i="3"/>
  <c r="BH129" i="3"/>
  <c r="AS129" i="3"/>
  <c r="BL128" i="3"/>
  <c r="BH128" i="3"/>
  <c r="AS128" i="3"/>
  <c r="BL127" i="3"/>
  <c r="AS127" i="3"/>
  <c r="BL126" i="3"/>
  <c r="AS126" i="3"/>
  <c r="BL124" i="3"/>
  <c r="BH124" i="3"/>
  <c r="BF124" i="3"/>
  <c r="BD124" i="3"/>
  <c r="BB124" i="3"/>
  <c r="AZ124" i="3"/>
  <c r="BL123" i="3"/>
  <c r="BL122" i="3"/>
  <c r="BL121" i="3"/>
  <c r="BL120" i="3"/>
  <c r="BL119" i="3"/>
  <c r="BL116" i="3"/>
  <c r="BL113" i="3"/>
  <c r="BL111" i="3"/>
  <c r="BH111" i="3"/>
  <c r="BF111" i="3"/>
  <c r="BD111" i="3"/>
  <c r="BB111" i="3"/>
  <c r="AZ111" i="3"/>
  <c r="BL110" i="3"/>
  <c r="BL109" i="3"/>
  <c r="AS109" i="3"/>
  <c r="BL108" i="3"/>
  <c r="BL107" i="3"/>
  <c r="BL106" i="3"/>
  <c r="AS106" i="3"/>
  <c r="AS104" i="3"/>
  <c r="BL103" i="3"/>
  <c r="AS103" i="3"/>
  <c r="AS102" i="3"/>
  <c r="AS101" i="3"/>
  <c r="BL100" i="3"/>
  <c r="AS100" i="3"/>
  <c r="BL97" i="3"/>
  <c r="BH97" i="3"/>
  <c r="BF97" i="3"/>
  <c r="BD97" i="3"/>
  <c r="BB97" i="3"/>
  <c r="AZ97" i="3"/>
  <c r="BL96" i="3"/>
  <c r="BL95" i="3"/>
  <c r="AS95" i="3"/>
  <c r="BL94" i="3"/>
  <c r="BL93" i="3"/>
  <c r="BL92" i="3"/>
  <c r="AS92" i="3"/>
  <c r="AS90" i="3"/>
  <c r="BL89" i="3"/>
  <c r="AS89" i="3"/>
  <c r="AS88" i="3"/>
  <c r="AS87" i="3"/>
  <c r="BL86" i="3"/>
  <c r="AS86" i="3"/>
</calcChain>
</file>

<file path=xl/sharedStrings.xml><?xml version="1.0" encoding="utf-8"?>
<sst xmlns="http://schemas.openxmlformats.org/spreadsheetml/2006/main" count="351" uniqueCount="119">
  <si>
    <t xml:space="preserve"> </t>
  </si>
  <si>
    <t>Graduate Resident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</si>
  <si>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</si>
  <si>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</si>
  <si>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</si>
  <si>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</si>
  <si>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</si>
  <si>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</si>
  <si>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</si>
  <si>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</si>
  <si>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</si>
  <si>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</si>
  <si>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</si>
  <si>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Tuition and Mandatory Fees</t>
  </si>
  <si>
    <t>2003-2004</t>
  </si>
  <si>
    <t>2004-2005</t>
  </si>
  <si>
    <t>2005-2006</t>
  </si>
  <si>
    <t>2006-2007</t>
  </si>
  <si>
    <t>2007-2008</t>
  </si>
  <si>
    <t>2008-2009</t>
  </si>
  <si>
    <t xml:space="preserve">Business--Upper Division </t>
  </si>
  <si>
    <t>2010-2011</t>
  </si>
  <si>
    <t>2009-2010</t>
  </si>
  <si>
    <t xml:space="preserve"> Academic Year</t>
  </si>
  <si>
    <t>2011-2012</t>
  </si>
  <si>
    <t xml:space="preserve">AST/I Tech--Upper Division </t>
  </si>
  <si>
    <t>2012-2013</t>
  </si>
  <si>
    <t>Architecture</t>
  </si>
  <si>
    <t>2013-2014</t>
  </si>
  <si>
    <t>2014-2015</t>
  </si>
  <si>
    <t>2015-2016</t>
  </si>
  <si>
    <t>2016-2017</t>
  </si>
  <si>
    <t>Undergraduate International</t>
  </si>
  <si>
    <t>Graduate International</t>
  </si>
  <si>
    <t>2017-2018</t>
  </si>
  <si>
    <t xml:space="preserve"> Office of Institutional Research</t>
  </si>
  <si>
    <t>2018-2019</t>
  </si>
  <si>
    <t>Undergraduate Resident</t>
  </si>
  <si>
    <t xml:space="preserve">    Engineering upper division, $133; AST/I Tech upper division, $133; Architecture, $118.</t>
  </si>
  <si>
    <r>
      <t>2015-2016</t>
    </r>
    <r>
      <rPr>
        <vertAlign val="superscript"/>
        <sz val="10"/>
        <rFont val="Univers 45 Light"/>
      </rPr>
      <t>1</t>
    </r>
  </si>
  <si>
    <t>2019-2020</t>
  </si>
  <si>
    <t>MA Real Estate Dev (BUS)</t>
  </si>
  <si>
    <t>MA Real Estate Dev (DSN)</t>
  </si>
  <si>
    <t xml:space="preserve">    a designated rate for international students was first assessed in 2016-2017.  </t>
  </si>
  <si>
    <t>Undergraduate U.S. Non-Resident</t>
  </si>
  <si>
    <t>Graduate U.S. Non-Resident</t>
  </si>
  <si>
    <t xml:space="preserve">    Increase amount by discipline:  General undergraduate, $100; Business upper division, $125; </t>
  </si>
  <si>
    <t xml:space="preserve">    This special tuition increase is not included in the rates listed.  </t>
  </si>
  <si>
    <r>
      <t xml:space="preserve">    </t>
    </r>
    <r>
      <rPr>
        <u/>
        <sz val="9"/>
        <rFont val="Univers 55"/>
      </rPr>
      <t>Upper Division</t>
    </r>
    <r>
      <rPr>
        <sz val="9"/>
        <rFont val="Univers 55"/>
        <family val="2"/>
      </rPr>
      <t xml:space="preserve">: Tuition rates for these majors have been the same since 2014-2015;  </t>
    </r>
  </si>
  <si>
    <t>2020-2021</t>
  </si>
  <si>
    <t>2021-2022</t>
  </si>
  <si>
    <r>
      <rPr>
        <vertAlign val="superscript"/>
        <sz val="10"/>
        <rFont val="Univers 55"/>
      </rPr>
      <t>3</t>
    </r>
    <r>
      <rPr>
        <sz val="9"/>
        <rFont val="Univers 55"/>
      </rPr>
      <t xml:space="preserve">  </t>
    </r>
    <r>
      <rPr>
        <b/>
        <sz val="9"/>
        <rFont val="Univers LT Std 45 Light"/>
        <family val="2"/>
      </rPr>
      <t>Engineering, AST and I Tech:</t>
    </r>
  </si>
  <si>
    <r>
      <rPr>
        <vertAlign val="superscript"/>
        <sz val="10"/>
        <rFont val="Univers 55"/>
      </rPr>
      <t>1</t>
    </r>
    <r>
      <rPr>
        <sz val="9"/>
        <rFont val="Univers 55"/>
        <family val="2"/>
      </rPr>
      <t xml:space="preserve">  An undergraduate resident tuition increase for Spring 2016 was approved in September 2015 by the Board of Regents.  </t>
    </r>
  </si>
  <si>
    <t>MA Real Estate Dev (BUS) or (DES)</t>
  </si>
  <si>
    <r>
      <t>2017-2018</t>
    </r>
    <r>
      <rPr>
        <vertAlign val="superscript"/>
        <sz val="10"/>
        <rFont val="Univers 45 Light"/>
      </rPr>
      <t>1</t>
    </r>
  </si>
  <si>
    <t>2022-2023</t>
  </si>
  <si>
    <t>Tuition</t>
  </si>
  <si>
    <t xml:space="preserve">Engineering/AST/I Tech--Upper Division </t>
  </si>
  <si>
    <r>
      <t>2015-2016</t>
    </r>
    <r>
      <rPr>
        <vertAlign val="superscript"/>
        <sz val="12"/>
        <rFont val="Univers 45 Light"/>
      </rPr>
      <t>1</t>
    </r>
  </si>
  <si>
    <r>
      <t>2015-2016</t>
    </r>
    <r>
      <rPr>
        <vertAlign val="superscript"/>
        <sz val="11"/>
        <rFont val="Univers 45 Light"/>
      </rPr>
      <t>1</t>
    </r>
  </si>
  <si>
    <r>
      <rPr>
        <b/>
        <sz val="11"/>
        <rFont val="Univers 45 Light"/>
      </rPr>
      <t>Tuition</t>
    </r>
    <r>
      <rPr>
        <i/>
        <sz val="10"/>
        <rFont val="Berkeley"/>
        <family val="1"/>
      </rPr>
      <t xml:space="preserve"> continued</t>
    </r>
  </si>
  <si>
    <t>Majors Charged Additional Technology Fees</t>
  </si>
  <si>
    <t>Mandatory Fees</t>
  </si>
  <si>
    <r>
      <t xml:space="preserve">   Business</t>
    </r>
    <r>
      <rPr>
        <vertAlign val="superscript"/>
        <sz val="9"/>
        <rFont val="Univers 55"/>
      </rPr>
      <t>1</t>
    </r>
    <r>
      <rPr>
        <i/>
        <sz val="9"/>
        <rFont val="Univers 55"/>
      </rPr>
      <t xml:space="preserve"> (Ugrad and Grad)</t>
    </r>
  </si>
  <si>
    <r>
      <t xml:space="preserve">   Engineering, AST, &amp; I Tech</t>
    </r>
    <r>
      <rPr>
        <i/>
        <sz val="9"/>
        <rFont val="Univers 55"/>
      </rPr>
      <t xml:space="preserve"> (Ugrad)</t>
    </r>
  </si>
  <si>
    <t xml:space="preserve">   Engineering (Grad)</t>
  </si>
  <si>
    <r>
      <t xml:space="preserve">   Specific Programs (e.g., Computer Science) </t>
    </r>
    <r>
      <rPr>
        <i/>
        <sz val="9"/>
        <rFont val="Univers 55"/>
      </rPr>
      <t>(Grad)</t>
    </r>
  </si>
  <si>
    <r>
      <t xml:space="preserve">   Design</t>
    </r>
    <r>
      <rPr>
        <vertAlign val="superscript"/>
        <sz val="9"/>
        <rFont val="Univers 55"/>
      </rPr>
      <t>2</t>
    </r>
    <r>
      <rPr>
        <sz val="9"/>
        <rFont val="Univers 55"/>
      </rPr>
      <t xml:space="preserve"> (e.g., Architecture) </t>
    </r>
    <r>
      <rPr>
        <i/>
        <sz val="9"/>
        <rFont val="Univers 55"/>
      </rPr>
      <t>(Ugrad and Grad)</t>
    </r>
  </si>
  <si>
    <r>
      <t xml:space="preserve">   Specific Programs (e.g., Computer Science)</t>
    </r>
    <r>
      <rPr>
        <i/>
        <sz val="9"/>
        <rFont val="Univers 55"/>
      </rPr>
      <t xml:space="preserve"> (Ugrad)</t>
    </r>
  </si>
  <si>
    <t>ADDITIONAL RESOURCES: Tuition &amp; Fees, Office of the Registrar</t>
  </si>
  <si>
    <t>2023-2024</t>
  </si>
  <si>
    <r>
      <t>Engineering/AST/I Tech</t>
    </r>
    <r>
      <rPr>
        <vertAlign val="superscript"/>
        <sz val="9"/>
        <rFont val="Univers 55"/>
      </rPr>
      <t>2</t>
    </r>
    <r>
      <rPr>
        <sz val="9"/>
        <rFont val="Univers 55"/>
        <family val="2"/>
      </rPr>
      <t>--Sophomores</t>
    </r>
  </si>
  <si>
    <r>
      <t>Experiential Majors</t>
    </r>
    <r>
      <rPr>
        <vertAlign val="superscript"/>
        <sz val="9"/>
        <rFont val="Univers 55"/>
        <family val="2"/>
      </rPr>
      <t>3</t>
    </r>
    <r>
      <rPr>
        <sz val="9"/>
        <rFont val="Univers 55"/>
        <family val="2"/>
      </rPr>
      <t>--Upper Division</t>
    </r>
  </si>
  <si>
    <r>
      <t>Specific Majors</t>
    </r>
    <r>
      <rPr>
        <vertAlign val="superscript"/>
        <sz val="9"/>
        <rFont val="Univers 55"/>
      </rPr>
      <t>3</t>
    </r>
    <r>
      <rPr>
        <sz val="9"/>
        <rFont val="Univers 55"/>
        <family val="2"/>
      </rPr>
      <t>--Upper Division</t>
    </r>
  </si>
  <si>
    <r>
      <t>Business/Seed Tech &amp; Bus/Prof MBA</t>
    </r>
    <r>
      <rPr>
        <vertAlign val="superscript"/>
        <sz val="9"/>
        <rFont val="Univers 55"/>
      </rPr>
      <t>2</t>
    </r>
  </si>
  <si>
    <r>
      <t>Engineering</t>
    </r>
    <r>
      <rPr>
        <vertAlign val="superscript"/>
        <sz val="9"/>
        <rFont val="Univers 55"/>
      </rPr>
      <t>2</t>
    </r>
  </si>
  <si>
    <r>
      <t>Ag &amp; Biosys Engineering (CALS)</t>
    </r>
    <r>
      <rPr>
        <vertAlign val="superscript"/>
        <sz val="9"/>
        <rFont val="Univers 55"/>
        <family val="2"/>
      </rPr>
      <t>2</t>
    </r>
  </si>
  <si>
    <r>
      <t>Executive MBA</t>
    </r>
    <r>
      <rPr>
        <vertAlign val="superscript"/>
        <sz val="9"/>
        <rFont val="Univers 55"/>
        <family val="2"/>
      </rPr>
      <t>8</t>
    </r>
  </si>
  <si>
    <r>
      <t>Experiential Depts &amp; Programs</t>
    </r>
    <r>
      <rPr>
        <vertAlign val="superscript"/>
        <sz val="9"/>
        <rFont val="Univers 55"/>
        <family val="2"/>
      </rPr>
      <t>3</t>
    </r>
  </si>
  <si>
    <r>
      <t>Specific Depts &amp; Programs</t>
    </r>
    <r>
      <rPr>
        <vertAlign val="superscript"/>
        <sz val="9"/>
        <rFont val="Univers 55"/>
        <family val="2"/>
      </rPr>
      <t>3</t>
    </r>
  </si>
  <si>
    <r>
      <t>Veterinary Medicine Resident</t>
    </r>
    <r>
      <rPr>
        <vertAlign val="superscript"/>
        <sz val="9"/>
        <rFont val="Univers 45 Light"/>
      </rPr>
      <t>4</t>
    </r>
  </si>
  <si>
    <r>
      <t>Veterinary Medicine--4th year</t>
    </r>
    <r>
      <rPr>
        <vertAlign val="superscript"/>
        <sz val="9"/>
        <rFont val="Univers 55"/>
        <family val="2"/>
      </rPr>
      <t>5</t>
    </r>
  </si>
  <si>
    <r>
      <t>Veterinary Medicine Non-Resident</t>
    </r>
    <r>
      <rPr>
        <vertAlign val="superscript"/>
        <sz val="9"/>
        <rFont val="Univers 45 Light"/>
      </rPr>
      <t>4</t>
    </r>
  </si>
  <si>
    <r>
      <t>Undergraduate (All Residencies)</t>
    </r>
    <r>
      <rPr>
        <vertAlign val="superscript"/>
        <sz val="9"/>
        <rFont val="Univers 45 Light"/>
      </rPr>
      <t>7</t>
    </r>
  </si>
  <si>
    <r>
      <t>Graduate</t>
    </r>
    <r>
      <rPr>
        <vertAlign val="superscript"/>
        <sz val="9"/>
        <rFont val="Univers 45 Light"/>
      </rPr>
      <t>7</t>
    </r>
  </si>
  <si>
    <r>
      <t>Veterinary Medicine (All Residencies)</t>
    </r>
    <r>
      <rPr>
        <vertAlign val="superscript"/>
        <sz val="9"/>
        <rFont val="Univers 45 Light"/>
      </rPr>
      <t>7</t>
    </r>
  </si>
  <si>
    <r>
      <t>Veterinary Medicine--4th year</t>
    </r>
    <r>
      <rPr>
        <vertAlign val="superscript"/>
        <sz val="9"/>
        <rFont val="Univers 55"/>
      </rPr>
      <t>6</t>
    </r>
  </si>
  <si>
    <r>
      <t xml:space="preserve">     Engineering/AST/I Tech</t>
    </r>
    <r>
      <rPr>
        <vertAlign val="superscript"/>
        <sz val="9"/>
        <rFont val="Univers 55"/>
      </rPr>
      <t>2</t>
    </r>
    <r>
      <rPr>
        <sz val="9"/>
        <rFont val="Univers 55"/>
        <family val="2"/>
      </rPr>
      <t>--Freshmen</t>
    </r>
  </si>
  <si>
    <r>
      <t xml:space="preserve">     Engineering/AST/I Tech</t>
    </r>
    <r>
      <rPr>
        <vertAlign val="superscript"/>
        <sz val="9"/>
        <rFont val="Univers 55"/>
      </rPr>
      <t>2</t>
    </r>
    <r>
      <rPr>
        <sz val="9"/>
        <rFont val="Univers 55"/>
        <family val="2"/>
      </rPr>
      <t>--Sophomores</t>
    </r>
  </si>
  <si>
    <r>
      <t>Experiential Majors</t>
    </r>
    <r>
      <rPr>
        <vertAlign val="superscript"/>
        <sz val="9"/>
        <rFont val="Univers 55"/>
      </rPr>
      <t>3</t>
    </r>
    <r>
      <rPr>
        <sz val="9"/>
        <rFont val="Univers 55"/>
        <family val="2"/>
      </rPr>
      <t>--Upper Division</t>
    </r>
  </si>
  <si>
    <r>
      <t>Business/Seed Tech &amp; Bus/Prof MBA</t>
    </r>
    <r>
      <rPr>
        <vertAlign val="superscript"/>
        <sz val="9"/>
        <rFont val="Univers 55"/>
        <family val="2"/>
      </rPr>
      <t>2</t>
    </r>
  </si>
  <si>
    <r>
      <t>Engineering</t>
    </r>
    <r>
      <rPr>
        <vertAlign val="superscript"/>
        <sz val="9"/>
        <rFont val="Univers 55"/>
        <family val="2"/>
      </rPr>
      <t>2</t>
    </r>
  </si>
  <si>
    <r>
      <t>Ag &amp; Biosystems Engr--CALS</t>
    </r>
    <r>
      <rPr>
        <vertAlign val="superscript"/>
        <sz val="9"/>
        <rFont val="Univers 55"/>
        <family val="2"/>
      </rPr>
      <t>2</t>
    </r>
  </si>
  <si>
    <r>
      <t>Experiential Depts &amp; Programs</t>
    </r>
    <r>
      <rPr>
        <vertAlign val="superscript"/>
        <sz val="9"/>
        <rFont val="Univers 55"/>
      </rPr>
      <t>3</t>
    </r>
  </si>
  <si>
    <r>
      <t>Specific Depts &amp; Programs</t>
    </r>
    <r>
      <rPr>
        <vertAlign val="superscript"/>
        <sz val="9"/>
        <rFont val="Univers 55"/>
      </rPr>
      <t>3</t>
    </r>
  </si>
  <si>
    <r>
      <rPr>
        <vertAlign val="superscript"/>
        <sz val="8"/>
        <rFont val="Berkeley"/>
      </rPr>
      <t>5</t>
    </r>
    <r>
      <rPr>
        <sz val="8"/>
        <rFont val="Berkley"/>
      </rPr>
      <t>Academic Year for Veterinary Medicine 4th year students consists of Summer, Fall, and Spring terms.</t>
    </r>
  </si>
  <si>
    <r>
      <rPr>
        <vertAlign val="superscript"/>
        <sz val="8"/>
        <rFont val="Berkeley"/>
      </rPr>
      <t>4</t>
    </r>
    <r>
      <rPr>
        <sz val="8"/>
        <rFont val="Berkley"/>
      </rPr>
      <t xml:space="preserve">A Mobile Computing fee ($2,650), charged to all first-year Vet Med students, which is not included in the rates listed. </t>
    </r>
  </si>
  <si>
    <r>
      <rPr>
        <vertAlign val="superscript"/>
        <sz val="8"/>
        <rFont val="Berkley"/>
      </rPr>
      <t>3</t>
    </r>
    <r>
      <rPr>
        <sz val="8"/>
        <rFont val="Berkley"/>
      </rPr>
      <t>Specific and Experiential Majors and Programs are assessed the same differential tuition, but fees vary.</t>
    </r>
  </si>
  <si>
    <r>
      <rPr>
        <vertAlign val="superscript"/>
        <sz val="8"/>
        <rFont val="Berkley"/>
      </rPr>
      <t>2</t>
    </r>
    <r>
      <rPr>
        <sz val="8"/>
        <rFont val="Berkley"/>
      </rPr>
      <t>Engineering, AST and I Tech:</t>
    </r>
  </si>
  <si>
    <r>
      <t xml:space="preserve">  </t>
    </r>
    <r>
      <rPr>
        <u/>
        <sz val="8"/>
        <rFont val="Berkley"/>
      </rPr>
      <t>Graduate</t>
    </r>
    <r>
      <rPr>
        <sz val="8"/>
        <rFont val="Berkley"/>
      </rPr>
      <t>: Business/Seed Tech &amp; Bus/Prof MBA students, Engineering, and Ag &amp; Biosystems Engineering all have</t>
    </r>
  </si>
  <si>
    <r>
      <t xml:space="preserve"> </t>
    </r>
    <r>
      <rPr>
        <sz val="7"/>
        <rFont val="Berkley"/>
      </rPr>
      <t xml:space="preserve"> </t>
    </r>
    <r>
      <rPr>
        <sz val="8"/>
        <rFont val="Berkley"/>
      </rPr>
      <t>the same differential tuition rate, as of fall 2021, but fees vary.</t>
    </r>
  </si>
  <si>
    <t xml:space="preserve"> Also, many Vet Med students will not pay the Health Fee for 0-4 credits.</t>
  </si>
  <si>
    <r>
      <rPr>
        <vertAlign val="superscript"/>
        <sz val="8"/>
        <rFont val="Berkley"/>
      </rPr>
      <t>6</t>
    </r>
    <r>
      <rPr>
        <sz val="8"/>
        <rFont val="Berkley"/>
      </rPr>
      <t>4th-Year Vet Med student fees are applied differently than the standard fees. For summer 2024: Technology, $124.00;</t>
    </r>
  </si>
  <si>
    <t xml:space="preserve"> Health, $75.50; Health Facilities, $1.50; Activity, Service, Building &amp; Recreation, $208.75. For fall 2023 and spring 2024:</t>
  </si>
  <si>
    <t xml:space="preserve"> Technology, $125.00; Health, $151.00; Health Facilities, $3.00; Activity, Service, Building &amp; Recreation, $416.45; Totalling (1,391+410)=$1801. </t>
  </si>
  <si>
    <r>
      <rPr>
        <vertAlign val="superscript"/>
        <sz val="8"/>
        <rFont val="Berkley"/>
      </rPr>
      <t>7</t>
    </r>
    <r>
      <rPr>
        <sz val="8"/>
        <rFont val="Berkley"/>
      </rPr>
      <t>Mandatory fees for the academic year 2023-2024 include: Standard Technology, $374 (Ugrad or Prof/Med) or $314 (Grad);</t>
    </r>
  </si>
  <si>
    <t xml:space="preserve">  Health, $302; Health Facilities, $6; Building, $99.10; Student Activities, $98; Student Services, $284.20; and Recreation, $351.60;</t>
  </si>
  <si>
    <t xml:space="preserve">  Totaling $1,515 (Ugrad or Prof/Vet Med) or $1455 (Grad).</t>
  </si>
  <si>
    <r>
      <rPr>
        <vertAlign val="superscript"/>
        <sz val="8"/>
        <rFont val="Berkley"/>
      </rPr>
      <t>8</t>
    </r>
    <r>
      <rPr>
        <sz val="8"/>
        <rFont val="Berkley"/>
      </rPr>
      <t>Executive MBA students pay the same tuition and required fees rate regardless of residency.</t>
    </r>
  </si>
  <si>
    <r>
      <rPr>
        <vertAlign val="superscript"/>
        <sz val="8"/>
        <color rgb="FFFF0000"/>
        <rFont val="Berkley"/>
      </rPr>
      <t>1</t>
    </r>
    <r>
      <rPr>
        <sz val="8"/>
        <color rgb="FFFF0000"/>
        <rFont val="Berkley"/>
      </rPr>
      <t>Business:</t>
    </r>
  </si>
  <si>
    <r>
      <rPr>
        <vertAlign val="superscript"/>
        <sz val="8"/>
        <rFont val="Univers 55"/>
      </rPr>
      <t>1</t>
    </r>
    <r>
      <rPr>
        <sz val="8"/>
        <rFont val="Univers 55"/>
      </rPr>
      <t>Business Technology Fee includes all Business majors; Pre-business students pay the standard Technology Fee.</t>
    </r>
  </si>
  <si>
    <r>
      <rPr>
        <vertAlign val="superscript"/>
        <sz val="8"/>
        <rFont val="Univers 55"/>
      </rPr>
      <t>2</t>
    </r>
    <r>
      <rPr>
        <sz val="8"/>
        <rFont val="Univers 55"/>
      </rPr>
      <t>Design Technology Fee includes all Design majors; Pre-Design students pay the standard Technology Fee.</t>
    </r>
  </si>
  <si>
    <t xml:space="preserve"> Last Updated: 1/25/2024</t>
  </si>
  <si>
    <r>
      <t xml:space="preserve">  </t>
    </r>
    <r>
      <rPr>
        <sz val="8"/>
        <color rgb="FFFF0000"/>
        <rFont val="Berkley"/>
      </rPr>
      <t>Beginning in 2023-2024, Sophomores are assessed at a different rate than Freshmen who are assessed at the standard rate.</t>
    </r>
  </si>
  <si>
    <r>
      <t>Business</t>
    </r>
    <r>
      <rPr>
        <vertAlign val="superscript"/>
        <sz val="9"/>
        <color rgb="FFFF0000"/>
        <rFont val="Univers 55"/>
      </rPr>
      <t>1</t>
    </r>
    <r>
      <rPr>
        <sz val="9"/>
        <color rgb="FFFF0000"/>
        <rFont val="Univers 55"/>
        <family val="2"/>
      </rPr>
      <t>--Sophomores</t>
    </r>
  </si>
  <si>
    <r>
      <t>Business</t>
    </r>
    <r>
      <rPr>
        <vertAlign val="superscript"/>
        <sz val="9"/>
        <color rgb="FFFF0000"/>
        <rFont val="Univers 55"/>
      </rPr>
      <t>1</t>
    </r>
    <r>
      <rPr>
        <sz val="9"/>
        <color rgb="FFFF0000"/>
        <rFont val="Univers 55"/>
        <family val="2"/>
      </rPr>
      <t xml:space="preserve">--Freshmen </t>
    </r>
  </si>
  <si>
    <t>TOTAL Tuition &amp; Mandatory Fees</t>
  </si>
  <si>
    <r>
      <t xml:space="preserve">  </t>
    </r>
    <r>
      <rPr>
        <sz val="8"/>
        <color rgb="FFFF0000"/>
        <rFont val="Berkley"/>
      </rPr>
      <t>Beginning in 2019-2020, Sophomores are assessed at a different rate than Freshmen who are assessed at the standard rate.</t>
    </r>
  </si>
  <si>
    <r>
      <rPr>
        <b/>
        <sz val="11"/>
        <rFont val="Univers 45 Light"/>
      </rPr>
      <t>TOTAL Tuition &amp; Mandatory Fees</t>
    </r>
    <r>
      <rPr>
        <i/>
        <sz val="10"/>
        <rFont val="Berkeley"/>
        <family val="1"/>
      </rPr>
      <t xml:space="preserve">  continued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</si>
</sst>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?,???"/>
    <numFmt numFmtId="165" formatCode="&quot;$&quot;??,???"/>
    <numFmt numFmtId="166" formatCode="&quot;$&quot;??0"/>
    <numFmt numFmtId="167" formatCode="&quot;$&quot;#,##0"/>
    <numFmt numFmtId="168" formatCode="&quot;$&quot;??,??0"/>
  </numFmts>
  <fonts count="47">
    <font>
      <sz val="10"/>
      <name val="Univers 55"/>
    </font>
    <font>
      <sz val="14"/>
      <name val="Univers 75 Black"/>
    </font>
    <font>
      <sz val="7"/>
      <name val="Univers 55"/>
      <family val="2"/>
    </font>
    <font>
      <sz val="10"/>
      <name val="Berkeley Italic"/>
    </font>
    <font>
      <b/>
      <sz val="14"/>
      <name val="Univers 55"/>
      <family val="2"/>
    </font>
    <font>
      <i/>
      <sz val="10"/>
      <name val="Berkeley"/>
      <family val="1"/>
    </font>
    <font>
      <sz val="8"/>
      <name val="Univers 55"/>
      <family val="2"/>
    </font>
    <font>
      <b/>
      <sz val="10"/>
      <name val="Univers 45 Light"/>
      <family val="2"/>
    </font>
    <font>
      <sz val="10"/>
      <name val="Univers 55"/>
      <family val="2"/>
    </font>
    <font>
      <u/>
      <sz val="10"/>
      <color theme="10"/>
      <name val="Univers 55"/>
      <family val="2"/>
    </font>
    <font>
      <b/>
      <sz val="9"/>
      <name val="Univers 45 Light"/>
      <family val="2"/>
    </font>
    <font>
      <vertAlign val="superscript"/>
      <sz val="10"/>
      <name val="Univers 55"/>
    </font>
    <font>
      <sz val="9"/>
      <name val="Univers 55"/>
      <family val="2"/>
    </font>
    <font>
      <sz val="9"/>
      <name val="Univers 55"/>
    </font>
    <font>
      <vertAlign val="superscript"/>
      <sz val="9"/>
      <name val="Univers 55"/>
    </font>
    <font>
      <vertAlign val="superscript"/>
      <sz val="10"/>
      <name val="Univers 45 Light"/>
    </font>
    <font>
      <sz val="9"/>
      <color rgb="FFFF0000"/>
      <name val="Univers 55"/>
    </font>
    <font>
      <b/>
      <sz val="9"/>
      <name val="Univers LT Std 45 Light"/>
      <family val="2"/>
    </font>
    <font>
      <i/>
      <sz val="9"/>
      <name val="Univers 55"/>
    </font>
    <font>
      <sz val="9"/>
      <color theme="1"/>
      <name val="Univers 55"/>
      <family val="2"/>
    </font>
    <font>
      <u/>
      <sz val="9"/>
      <name val="Univers 55"/>
    </font>
    <font>
      <vertAlign val="superscript"/>
      <sz val="12"/>
      <name val="Univers 45 Light"/>
    </font>
    <font>
      <b/>
      <sz val="11"/>
      <name val="Univers 45 Light"/>
    </font>
    <font>
      <vertAlign val="superscript"/>
      <sz val="11"/>
      <name val="Univers 45 Light"/>
    </font>
    <font>
      <i/>
      <sz val="9"/>
      <name val="Berkeley"/>
      <family val="1"/>
    </font>
    <font>
      <vertAlign val="superscript"/>
      <sz val="9"/>
      <name val="Univers 55"/>
      <family val="2"/>
    </font>
    <font>
      <b/>
      <sz val="10"/>
      <name val="Univers 45 Light"/>
    </font>
    <font>
      <b/>
      <sz val="9"/>
      <name val="Univers 45 Light"/>
    </font>
    <font>
      <vertAlign val="superscript"/>
      <sz val="9"/>
      <name val="Univers 45 Light"/>
    </font>
    <font>
      <i/>
      <sz val="10"/>
      <name val="Berkeley"/>
      <family val="2"/>
    </font>
    <font>
      <sz val="8"/>
      <name val="Berkley"/>
    </font>
    <font>
      <u/>
      <sz val="8"/>
      <name val="Berkley"/>
    </font>
    <font>
      <vertAlign val="superscript"/>
      <sz val="8"/>
      <name val="Berkley"/>
    </font>
    <font>
      <i/>
      <sz val="8"/>
      <name val="Berkley"/>
    </font>
    <font>
      <sz val="8"/>
      <name val="Berkeley"/>
      <family val="1"/>
    </font>
    <font>
      <sz val="7"/>
      <name val="Berkley"/>
    </font>
    <font>
      <i/>
      <sz val="8"/>
      <name val="Berkeley"/>
      <family val="1"/>
    </font>
    <font>
      <vertAlign val="superscript"/>
      <sz val="8"/>
      <name val="Berkeley"/>
    </font>
    <font>
      <b/>
      <sz val="9.5"/>
      <name val="Univers 45 Light"/>
    </font>
    <font>
      <u/>
      <sz val="9"/>
      <name val="Univers 55"/>
      <family val="2"/>
    </font>
    <font>
      <vertAlign val="superscript"/>
      <sz val="8"/>
      <name val="Univers 55"/>
    </font>
    <font>
      <sz val="8"/>
      <name val="Univers 55"/>
    </font>
    <font>
      <sz val="9"/>
      <color rgb="FFFF0000"/>
      <name val="Univers 55"/>
      <family val="2"/>
    </font>
    <font>
      <vertAlign val="superscript"/>
      <sz val="9"/>
      <color rgb="FFFF0000"/>
      <name val="Univers 55"/>
    </font>
    <font>
      <sz val="8"/>
      <color rgb="FFFF0000"/>
      <name val="Berkley"/>
    </font>
    <font>
      <vertAlign val="superscript"/>
      <sz val="8"/>
      <color rgb="FFFF0000"/>
      <name val="Berkley"/>
    </font>
    <font>
      <sz val="8"/>
      <color rgb="FFFF0000"/>
      <name val="Berkeley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73">
    <xf numFmtId="0" fontId="0" fillId="0" borderId="0" xfId="0"/>
    <xf numFmtId="0" fontId="8" fillId="0" borderId="0" xfId="0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/>
    </xf>
    <xf numFmtId="168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/>
    <xf numFmtId="165" fontId="12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 horizontal="right"/>
    </xf>
    <xf numFmtId="165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/>
    <xf numFmtId="166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4" fillId="0" borderId="0" xfId="0" applyFont="1" applyAlignment="1"/>
    <xf numFmtId="0" fontId="13" fillId="0" borderId="0" xfId="0" applyFont="1" applyAlignment="1"/>
    <xf numFmtId="0" fontId="14" fillId="0" borderId="0" xfId="0" applyFont="1" applyFill="1" applyAlignment="1"/>
    <xf numFmtId="0" fontId="13" fillId="0" borderId="0" xfId="0" applyFont="1" applyFill="1" applyAlignment="1"/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2" fillId="0" borderId="0" xfId="0" applyFont="1" applyFill="1" applyAlignment="1"/>
    <xf numFmtId="0" fontId="12" fillId="0" borderId="0" xfId="0" applyFont="1" applyFill="1" applyAlignment="1">
      <alignment horizontal="left"/>
    </xf>
    <xf numFmtId="0" fontId="16" fillId="0" borderId="0" xfId="0" applyFont="1" applyFill="1" applyAlignment="1"/>
    <xf numFmtId="0" fontId="6" fillId="0" borderId="0" xfId="0" applyFont="1" applyFill="1" applyAlignment="1">
      <alignment vertical="center"/>
    </xf>
    <xf numFmtId="0" fontId="2" fillId="0" borderId="0" xfId="0" applyFont="1" applyFill="1"/>
    <xf numFmtId="165" fontId="19" fillId="0" borderId="0" xfId="0" applyNumberFormat="1" applyFont="1" applyBorder="1" applyAlignment="1">
      <alignment horizontal="center"/>
    </xf>
    <xf numFmtId="0" fontId="19" fillId="0" borderId="0" xfId="0" applyFont="1" applyAlignment="1"/>
    <xf numFmtId="167" fontId="10" fillId="0" borderId="0" xfId="0" applyNumberFormat="1" applyFont="1" applyFill="1" applyBorder="1" applyAlignment="1">
      <alignment horizontal="right" vertical="center"/>
    </xf>
    <xf numFmtId="167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indent="1"/>
    </xf>
    <xf numFmtId="167" fontId="10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 vertical="center" indent="1"/>
    </xf>
    <xf numFmtId="0" fontId="12" fillId="0" borderId="0" xfId="0" applyFont="1" applyFill="1" applyAlignment="1">
      <alignment horizontal="left" indent="1"/>
    </xf>
    <xf numFmtId="167" fontId="12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7" fontId="12" fillId="0" borderId="0" xfId="0" applyNumberFormat="1" applyFont="1" applyFill="1" applyBorder="1" applyAlignment="1">
      <alignment horizontal="center"/>
    </xf>
    <xf numFmtId="168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167" fontId="12" fillId="0" borderId="0" xfId="0" applyNumberFormat="1" applyFont="1" applyFill="1" applyAlignment="1">
      <alignment horizontal="left" indent="1"/>
    </xf>
    <xf numFmtId="165" fontId="12" fillId="0" borderId="0" xfId="0" applyNumberFormat="1" applyFont="1" applyFill="1" applyAlignment="1">
      <alignment horizontal="left" indent="1"/>
    </xf>
    <xf numFmtId="168" fontId="12" fillId="0" borderId="0" xfId="0" applyNumberFormat="1" applyFont="1" applyFill="1" applyBorder="1" applyAlignment="1">
      <alignment horizontal="left" inden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/>
    <xf numFmtId="167" fontId="10" fillId="0" borderId="0" xfId="0" applyNumberFormat="1" applyFont="1" applyFill="1" applyAlignment="1">
      <alignment horizontal="right"/>
    </xf>
    <xf numFmtId="165" fontId="10" fillId="0" borderId="0" xfId="0" applyNumberFormat="1" applyFont="1" applyFill="1" applyAlignment="1">
      <alignment horizontal="center"/>
    </xf>
    <xf numFmtId="167" fontId="10" fillId="0" borderId="0" xfId="0" applyNumberFormat="1" applyFont="1" applyFill="1" applyAlignment="1"/>
    <xf numFmtId="167" fontId="10" fillId="0" borderId="0" xfId="0" applyNumberFormat="1" applyFont="1" applyFill="1" applyBorder="1" applyAlignment="1"/>
    <xf numFmtId="168" fontId="10" fillId="0" borderId="0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indent="1"/>
    </xf>
    <xf numFmtId="167" fontId="12" fillId="0" borderId="1" xfId="0" applyNumberFormat="1" applyFont="1" applyFill="1" applyBorder="1" applyAlignment="1">
      <alignment horizontal="left" indent="1"/>
    </xf>
    <xf numFmtId="165" fontId="12" fillId="0" borderId="1" xfId="0" applyNumberFormat="1" applyFont="1" applyFill="1" applyBorder="1" applyAlignment="1">
      <alignment horizontal="left" indent="1"/>
    </xf>
    <xf numFmtId="168" fontId="12" fillId="0" borderId="1" xfId="0" applyNumberFormat="1" applyFont="1" applyFill="1" applyBorder="1" applyAlignment="1">
      <alignment horizontal="left" indent="1"/>
    </xf>
    <xf numFmtId="0" fontId="30" fillId="0" borderId="0" xfId="0" applyFont="1" applyFill="1" applyAlignment="1"/>
    <xf numFmtId="0" fontId="30" fillId="0" borderId="0" xfId="0" applyFont="1" applyFill="1" applyAlignment="1">
      <alignment horizontal="left" vertical="center" indent="2"/>
    </xf>
    <xf numFmtId="0" fontId="33" fillId="0" borderId="0" xfId="0" applyFont="1" applyFill="1" applyBorder="1" applyAlignment="1"/>
    <xf numFmtId="0" fontId="32" fillId="0" borderId="0" xfId="0" applyFont="1" applyFill="1" applyAlignment="1"/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left" vertical="center"/>
    </xf>
    <xf numFmtId="166" fontId="13" fillId="0" borderId="1" xfId="0" applyNumberFormat="1" applyFont="1" applyFill="1" applyBorder="1" applyAlignment="1">
      <alignment horizontal="left" vertical="center"/>
    </xf>
    <xf numFmtId="166" fontId="13" fillId="0" borderId="0" xfId="0" applyNumberFormat="1" applyFont="1" applyFill="1" applyAlignment="1">
      <alignment horizontal="left" indent="2"/>
    </xf>
    <xf numFmtId="166" fontId="13" fillId="0" borderId="1" xfId="0" applyNumberFormat="1" applyFont="1" applyFill="1" applyBorder="1" applyAlignment="1">
      <alignment horizontal="left" vertical="center" indent="2"/>
    </xf>
    <xf numFmtId="166" fontId="13" fillId="0" borderId="0" xfId="0" applyNumberFormat="1" applyFont="1" applyFill="1" applyAlignment="1">
      <alignment horizontal="left" vertical="top"/>
    </xf>
    <xf numFmtId="166" fontId="13" fillId="0" borderId="0" xfId="0" applyNumberFormat="1" applyFont="1" applyFill="1" applyAlignment="1">
      <alignment horizontal="left" vertical="center" indent="2"/>
    </xf>
    <xf numFmtId="166" fontId="13" fillId="0" borderId="0" xfId="0" applyNumberFormat="1" applyFont="1" applyFill="1" applyAlignment="1">
      <alignment horizontal="left" vertical="center"/>
    </xf>
    <xf numFmtId="166" fontId="13" fillId="0" borderId="0" xfId="0" applyNumberFormat="1" applyFont="1" applyFill="1" applyBorder="1" applyAlignment="1">
      <alignment horizontal="left" indent="2"/>
    </xf>
    <xf numFmtId="166" fontId="13" fillId="0" borderId="0" xfId="0" applyNumberFormat="1" applyFont="1" applyFill="1" applyBorder="1" applyAlignment="1">
      <alignment horizontal="left" vertical="center" indent="2"/>
    </xf>
    <xf numFmtId="168" fontId="12" fillId="0" borderId="0" xfId="0" applyNumberFormat="1" applyFont="1" applyFill="1" applyAlignment="1">
      <alignment horizontal="left" inden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22" fillId="0" borderId="1" xfId="0" applyFont="1" applyFill="1" applyBorder="1" applyAlignment="1"/>
    <xf numFmtId="0" fontId="26" fillId="0" borderId="1" xfId="0" applyFont="1" applyFill="1" applyBorder="1" applyAlignment="1"/>
    <xf numFmtId="0" fontId="26" fillId="0" borderId="1" xfId="0" applyFont="1" applyFill="1" applyBorder="1" applyAlignment="1">
      <alignment horizontal="center"/>
    </xf>
    <xf numFmtId="0" fontId="26" fillId="0" borderId="0" xfId="0" applyFont="1" applyFill="1" applyAlignment="1"/>
    <xf numFmtId="0" fontId="1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indent="1"/>
    </xf>
    <xf numFmtId="0" fontId="8" fillId="0" borderId="0" xfId="0" applyFont="1" applyFill="1" applyAlignment="1">
      <alignment horizontal="left"/>
    </xf>
    <xf numFmtId="167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7" fontId="8" fillId="0" borderId="0" xfId="0" applyNumberFormat="1" applyFont="1" applyFill="1" applyAlignment="1">
      <alignment horizontal="left" indent="1"/>
    </xf>
    <xf numFmtId="165" fontId="8" fillId="0" borderId="0" xfId="0" applyNumberFormat="1" applyFont="1" applyFill="1" applyAlignment="1">
      <alignment horizontal="left" indent="1"/>
    </xf>
    <xf numFmtId="167" fontId="8" fillId="0" borderId="0" xfId="0" applyNumberFormat="1" applyFont="1" applyFill="1" applyBorder="1" applyAlignment="1">
      <alignment horizontal="left" indent="1"/>
    </xf>
    <xf numFmtId="168" fontId="8" fillId="0" borderId="0" xfId="0" applyNumberFormat="1" applyFont="1" applyFill="1" applyBorder="1" applyAlignment="1">
      <alignment horizontal="left" indent="1"/>
    </xf>
    <xf numFmtId="0" fontId="29" fillId="0" borderId="1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center"/>
    </xf>
    <xf numFmtId="0" fontId="22" fillId="0" borderId="0" xfId="0" applyFont="1" applyFill="1" applyAlignment="1"/>
    <xf numFmtId="0" fontId="12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/>
    </xf>
    <xf numFmtId="165" fontId="1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12" fillId="0" borderId="0" xfId="0" applyFont="1" applyFill="1" applyAlignment="1">
      <alignment horizontal="left" vertical="center"/>
    </xf>
    <xf numFmtId="167" fontId="12" fillId="0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Alignment="1">
      <alignment horizontal="center" vertical="center"/>
    </xf>
    <xf numFmtId="168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indent="1"/>
    </xf>
    <xf numFmtId="165" fontId="12" fillId="0" borderId="0" xfId="0" applyNumberFormat="1" applyFont="1" applyFill="1" applyBorder="1" applyAlignment="1">
      <alignment horizontal="left" indent="1"/>
    </xf>
    <xf numFmtId="0" fontId="8" fillId="0" borderId="1" xfId="0" applyFont="1" applyFill="1" applyBorder="1" applyAlignment="1">
      <alignment horizontal="left" indent="1"/>
    </xf>
    <xf numFmtId="167" fontId="8" fillId="0" borderId="1" xfId="0" applyNumberFormat="1" applyFont="1" applyFill="1" applyBorder="1" applyAlignment="1">
      <alignment horizontal="left" indent="1"/>
    </xf>
    <xf numFmtId="165" fontId="8" fillId="0" borderId="1" xfId="0" applyNumberFormat="1" applyFont="1" applyFill="1" applyBorder="1" applyAlignment="1">
      <alignment horizontal="left" indent="1"/>
    </xf>
    <xf numFmtId="168" fontId="8" fillId="0" borderId="1" xfId="0" applyNumberFormat="1" applyFont="1" applyFill="1" applyBorder="1" applyAlignment="1">
      <alignment horizontal="left" indent="1"/>
    </xf>
    <xf numFmtId="166" fontId="12" fillId="0" borderId="0" xfId="0" applyNumberFormat="1" applyFont="1" applyFill="1" applyAlignment="1">
      <alignment horizontal="center"/>
    </xf>
    <xf numFmtId="167" fontId="12" fillId="0" borderId="0" xfId="0" applyNumberFormat="1" applyFont="1" applyFill="1" applyAlignment="1">
      <alignment horizontal="right"/>
    </xf>
    <xf numFmtId="167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/>
    </xf>
    <xf numFmtId="165" fontId="30" fillId="0" borderId="0" xfId="0" applyNumberFormat="1" applyFont="1" applyFill="1" applyAlignment="1">
      <alignment horizontal="center"/>
    </xf>
    <xf numFmtId="167" fontId="30" fillId="0" borderId="0" xfId="0" applyNumberFormat="1" applyFont="1" applyFill="1" applyAlignment="1">
      <alignment horizontal="right"/>
    </xf>
    <xf numFmtId="165" fontId="30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/>
    <xf numFmtId="165" fontId="30" fillId="0" borderId="0" xfId="0" applyNumberFormat="1" applyFont="1" applyFill="1" applyAlignment="1">
      <alignment horizontal="left" vertical="center" indent="2"/>
    </xf>
    <xf numFmtId="167" fontId="30" fillId="0" borderId="0" xfId="0" applyNumberFormat="1" applyFont="1" applyFill="1" applyAlignment="1">
      <alignment horizontal="left" vertical="center" indent="2"/>
    </xf>
    <xf numFmtId="165" fontId="30" fillId="0" borderId="0" xfId="0" applyNumberFormat="1" applyFont="1" applyFill="1" applyBorder="1" applyAlignment="1">
      <alignment horizontal="left" vertical="center" indent="2"/>
    </xf>
    <xf numFmtId="0" fontId="30" fillId="0" borderId="0" xfId="0" applyFont="1" applyFill="1" applyBorder="1" applyAlignment="1">
      <alignment horizontal="left" vertical="center" indent="2"/>
    </xf>
    <xf numFmtId="0" fontId="30" fillId="0" borderId="0" xfId="0" applyFont="1" applyFill="1" applyAlignment="1">
      <alignment horizontal="left"/>
    </xf>
    <xf numFmtId="0" fontId="12" fillId="0" borderId="0" xfId="0" applyFont="1" applyFill="1" applyBorder="1" applyAlignment="1"/>
    <xf numFmtId="0" fontId="7" fillId="0" borderId="1" xfId="0" applyFont="1" applyFill="1" applyBorder="1" applyAlignment="1">
      <alignment horizontal="left"/>
    </xf>
    <xf numFmtId="0" fontId="12" fillId="0" borderId="1" xfId="0" applyFont="1" applyFill="1" applyBorder="1" applyAlignment="1"/>
    <xf numFmtId="0" fontId="10" fillId="0" borderId="1" xfId="0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166" fontId="13" fillId="0" borderId="0" xfId="0" applyNumberFormat="1" applyFont="1" applyFill="1" applyAlignment="1">
      <alignment horizontal="center"/>
    </xf>
    <xf numFmtId="167" fontId="13" fillId="0" borderId="0" xfId="0" applyNumberFormat="1" applyFont="1" applyFill="1" applyAlignment="1">
      <alignment horizontal="right"/>
    </xf>
    <xf numFmtId="167" fontId="13" fillId="0" borderId="0" xfId="0" applyNumberFormat="1" applyFont="1" applyFill="1" applyBorder="1" applyAlignment="1">
      <alignment horizontal="right"/>
    </xf>
    <xf numFmtId="166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 vertical="top"/>
    </xf>
    <xf numFmtId="166" fontId="13" fillId="0" borderId="0" xfId="0" applyNumberFormat="1" applyFont="1" applyFill="1" applyAlignment="1">
      <alignment horizontal="center" vertical="top"/>
    </xf>
    <xf numFmtId="167" fontId="13" fillId="0" borderId="0" xfId="0" applyNumberFormat="1" applyFont="1" applyFill="1" applyAlignment="1">
      <alignment horizontal="right" vertical="top"/>
    </xf>
    <xf numFmtId="167" fontId="13" fillId="0" borderId="0" xfId="0" applyNumberFormat="1" applyFont="1" applyFill="1" applyBorder="1" applyAlignment="1">
      <alignment horizontal="right" vertical="top"/>
    </xf>
    <xf numFmtId="0" fontId="13" fillId="0" borderId="0" xfId="0" applyFont="1" applyFill="1" applyAlignment="1">
      <alignment vertical="top"/>
    </xf>
    <xf numFmtId="166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Alignment="1">
      <alignment horizontal="left" vertical="center"/>
    </xf>
    <xf numFmtId="166" fontId="13" fillId="0" borderId="0" xfId="0" applyNumberFormat="1" applyFont="1" applyFill="1" applyAlignment="1">
      <alignment horizontal="center" vertical="center"/>
    </xf>
    <xf numFmtId="167" fontId="13" fillId="0" borderId="0" xfId="0" applyNumberFormat="1" applyFont="1" applyFill="1" applyAlignment="1">
      <alignment horizontal="right" vertical="center"/>
    </xf>
    <xf numFmtId="167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66" fontId="13" fillId="0" borderId="0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166" fontId="13" fillId="0" borderId="1" xfId="0" applyNumberFormat="1" applyFont="1" applyFill="1" applyBorder="1" applyAlignment="1">
      <alignment horizontal="center" vertical="center"/>
    </xf>
    <xf numFmtId="167" fontId="13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vertical="center"/>
    </xf>
    <xf numFmtId="0" fontId="36" fillId="0" borderId="0" xfId="0" applyFont="1" applyFill="1" applyAlignment="1">
      <alignment horizontal="left"/>
    </xf>
    <xf numFmtId="0" fontId="8" fillId="0" borderId="0" xfId="0" applyFont="1" applyFill="1" applyAlignment="1"/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/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ont="1" applyFill="1" applyBorder="1"/>
    <xf numFmtId="165" fontId="10" fillId="0" borderId="0" xfId="0" applyNumberFormat="1" applyFont="1" applyFill="1" applyBorder="1" applyAlignment="1">
      <alignment horizontal="left" indent="1"/>
    </xf>
    <xf numFmtId="165" fontId="7" fillId="0" borderId="0" xfId="0" applyNumberFormat="1" applyFont="1" applyFill="1" applyBorder="1" applyAlignment="1">
      <alignment horizontal="left" indent="1"/>
    </xf>
    <xf numFmtId="0" fontId="12" fillId="0" borderId="1" xfId="0" quotePrefix="1" applyFont="1" applyFill="1" applyBorder="1" applyAlignment="1">
      <alignment vertical="center"/>
    </xf>
    <xf numFmtId="0" fontId="12" fillId="0" borderId="1" xfId="0" quotePrefix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8" fillId="0" borderId="0" xfId="0" quotePrefix="1" applyFont="1" applyFill="1" applyBorder="1" applyAlignment="1">
      <alignment vertical="center"/>
    </xf>
    <xf numFmtId="0" fontId="8" fillId="0" borderId="0" xfId="0" quotePrefix="1" applyFont="1" applyFill="1" applyBorder="1" applyAlignment="1">
      <alignment horizontal="left" vertical="center"/>
    </xf>
    <xf numFmtId="0" fontId="39" fillId="0" borderId="0" xfId="1" applyFont="1" applyFill="1" applyAlignment="1"/>
    <xf numFmtId="0" fontId="41" fillId="0" borderId="0" xfId="0" applyFont="1" applyFill="1" applyAlignment="1">
      <alignment horizontal="left"/>
    </xf>
    <xf numFmtId="0" fontId="0" fillId="0" borderId="0" xfId="0" applyFont="1" applyFill="1"/>
    <xf numFmtId="0" fontId="5" fillId="0" borderId="0" xfId="0" applyFont="1" applyFill="1" applyAlignment="1">
      <alignment horizontal="left"/>
    </xf>
    <xf numFmtId="0" fontId="44" fillId="0" borderId="0" xfId="0" applyFont="1" applyFill="1" applyAlignment="1">
      <alignment horizontal="left"/>
    </xf>
    <xf numFmtId="0" fontId="42" fillId="0" borderId="0" xfId="0" applyFont="1" applyFill="1" applyAlignment="1">
      <alignment horizontal="left" indent="1"/>
    </xf>
    <xf numFmtId="168" fontId="42" fillId="0" borderId="0" xfId="0" applyNumberFormat="1" applyFont="1" applyFill="1" applyBorder="1" applyAlignment="1">
      <alignment horizontal="left" indent="1"/>
    </xf>
    <xf numFmtId="0" fontId="46" fillId="0" borderId="0" xfId="0" applyFont="1" applyFill="1" applyAlignment="1">
      <alignment horizontal="left"/>
    </xf>
    <xf numFmtId="165" fontId="12" fillId="0" borderId="0" xfId="0" quotePrefix="1" applyNumberFormat="1" applyFont="1" applyFill="1" applyAlignment="1">
      <alignment horizontal="left" indent="1"/>
    </xf>
    <xf numFmtId="0" fontId="22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7" fillId="0" borderId="0" xfId="1" applyFont="1" applyFill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FFFFCC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60614</xdr:rowOff>
    </xdr:from>
    <xdr:to>
      <xdr:col>65</xdr:col>
      <xdr:colOff>0</xdr:colOff>
      <xdr:row>1</xdr:row>
      <xdr:rowOff>8659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FC6E1BCB-44EC-4AF1-8963-68932FDC8948}"/>
            </a:ext>
          </a:extLst>
        </xdr:cNvPr>
        <xdr:cNvGrpSpPr/>
      </xdr:nvGrpSpPr>
      <xdr:grpSpPr>
        <a:xfrm>
          <a:off x="19049" y="60614"/>
          <a:ext cx="6671311" cy="138545"/>
          <a:chOff x="19049" y="60615"/>
          <a:chExt cx="6902400" cy="129886"/>
        </a:xfrm>
      </xdr:grpSpPr>
      <xdr:pic>
        <xdr:nvPicPr>
          <xdr:cNvPr id="3" name="Picture 12">
            <a:extLst>
              <a:ext uri="{FF2B5EF4-FFF2-40B4-BE49-F238E27FC236}">
                <a16:creationId xmlns:a16="http://schemas.microsoft.com/office/drawing/2014/main" id="{EB24C9E8-BD11-4CE4-98DA-9DC01AFC01B1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022" y="60615"/>
            <a:ext cx="1019568" cy="890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Line 13">
            <a:extLst>
              <a:ext uri="{FF2B5EF4-FFF2-40B4-BE49-F238E27FC236}">
                <a16:creationId xmlns:a16="http://schemas.microsoft.com/office/drawing/2014/main" id="{358803DC-4E35-472B-B78B-06CDBBA25DF8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19049" y="190501"/>
            <a:ext cx="690240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19049</xdr:colOff>
      <xdr:row>66</xdr:row>
      <xdr:rowOff>60614</xdr:rowOff>
    </xdr:from>
    <xdr:to>
      <xdr:col>65</xdr:col>
      <xdr:colOff>0</xdr:colOff>
      <xdr:row>67</xdr:row>
      <xdr:rowOff>8659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53DD2E85-64E8-4E12-94FB-B2E211E38EEF}"/>
            </a:ext>
          </a:extLst>
        </xdr:cNvPr>
        <xdr:cNvGrpSpPr/>
      </xdr:nvGrpSpPr>
      <xdr:grpSpPr>
        <a:xfrm>
          <a:off x="19049" y="9326534"/>
          <a:ext cx="6671311" cy="138545"/>
          <a:chOff x="19049" y="60615"/>
          <a:chExt cx="6902400" cy="129886"/>
        </a:xfrm>
      </xdr:grpSpPr>
      <xdr:pic>
        <xdr:nvPicPr>
          <xdr:cNvPr id="6" name="Picture 12">
            <a:extLst>
              <a:ext uri="{FF2B5EF4-FFF2-40B4-BE49-F238E27FC236}">
                <a16:creationId xmlns:a16="http://schemas.microsoft.com/office/drawing/2014/main" id="{9CC63E55-BC9A-4B25-BFCA-5C64C4BE7E2F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022" y="60615"/>
            <a:ext cx="1019568" cy="890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" name="Line 13">
            <a:extLst>
              <a:ext uri="{FF2B5EF4-FFF2-40B4-BE49-F238E27FC236}">
                <a16:creationId xmlns:a16="http://schemas.microsoft.com/office/drawing/2014/main" id="{A6DDE249-AFD1-4BB2-AB72-E1EF07946D87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19049" y="190501"/>
            <a:ext cx="690240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19049</xdr:colOff>
      <xdr:row>136</xdr:row>
      <xdr:rowOff>60614</xdr:rowOff>
    </xdr:from>
    <xdr:to>
      <xdr:col>65</xdr:col>
      <xdr:colOff>0</xdr:colOff>
      <xdr:row>137</xdr:row>
      <xdr:rowOff>8659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BDE5123E-32F7-4B5C-896C-5AC1D520035F}"/>
            </a:ext>
          </a:extLst>
        </xdr:cNvPr>
        <xdr:cNvGrpSpPr/>
      </xdr:nvGrpSpPr>
      <xdr:grpSpPr>
        <a:xfrm>
          <a:off x="19049" y="18516254"/>
          <a:ext cx="6671311" cy="138545"/>
          <a:chOff x="19049" y="60615"/>
          <a:chExt cx="6902400" cy="129886"/>
        </a:xfrm>
      </xdr:grpSpPr>
      <xdr:pic>
        <xdr:nvPicPr>
          <xdr:cNvPr id="9" name="Picture 12">
            <a:extLst>
              <a:ext uri="{FF2B5EF4-FFF2-40B4-BE49-F238E27FC236}">
                <a16:creationId xmlns:a16="http://schemas.microsoft.com/office/drawing/2014/main" id="{A81A5D8A-F343-4407-8F49-2D34E3D9A3D3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022" y="60615"/>
            <a:ext cx="1019568" cy="890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Line 13">
            <a:extLst>
              <a:ext uri="{FF2B5EF4-FFF2-40B4-BE49-F238E27FC236}">
                <a16:creationId xmlns:a16="http://schemas.microsoft.com/office/drawing/2014/main" id="{ABE2E826-EC95-439B-9DD7-470ED33C34B2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19049" y="190501"/>
            <a:ext cx="690240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gistrar.iastate.edu/fe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476"/>
  <sheetViews>
    <sheetView showGridLines="0" tabSelected="1" view="pageBreakPreview" zoomScaleNormal="100" zoomScaleSheetLayoutView="100" zoomScalePageLayoutView="50" workbookViewId="0">
      <selection activeCell="B9" sqref="B9"/>
    </sheetView>
  </sheetViews>
  <sheetFormatPr defaultColWidth="11.44140625" defaultRowHeight="13.2"/>
  <cols>
    <col min="1" max="1" width="1.6640625" style="158" customWidth="1"/>
    <col min="2" max="2" width="40.88671875" style="158" customWidth="1"/>
    <col min="3" max="3" width="7.5546875" style="158" hidden="1" customWidth="1"/>
    <col min="4" max="4" width="0.33203125" style="158" hidden="1" customWidth="1"/>
    <col min="5" max="5" width="6.5546875" style="158" hidden="1" customWidth="1"/>
    <col min="6" max="6" width="1" style="158" hidden="1" customWidth="1"/>
    <col min="7" max="7" width="6.5546875" style="158" hidden="1" customWidth="1"/>
    <col min="8" max="8" width="1" style="158" hidden="1" customWidth="1"/>
    <col min="9" max="9" width="6.5546875" style="158" hidden="1" customWidth="1"/>
    <col min="10" max="10" width="1" style="158" hidden="1" customWidth="1"/>
    <col min="11" max="11" width="6.5546875" style="158" hidden="1" customWidth="1"/>
    <col min="12" max="12" width="1" style="158" hidden="1" customWidth="1"/>
    <col min="13" max="13" width="6.5546875" style="158" hidden="1" customWidth="1"/>
    <col min="14" max="14" width="1" style="158" hidden="1" customWidth="1"/>
    <col min="15" max="15" width="6.5546875" style="158" hidden="1" customWidth="1"/>
    <col min="16" max="16" width="0.88671875" style="158" hidden="1" customWidth="1"/>
    <col min="17" max="17" width="6.5546875" style="158" hidden="1" customWidth="1"/>
    <col min="18" max="18" width="0.88671875" style="158" hidden="1" customWidth="1"/>
    <col min="19" max="19" width="6.5546875" style="158" hidden="1" customWidth="1"/>
    <col min="20" max="20" width="0.88671875" style="158" hidden="1" customWidth="1"/>
    <col min="21" max="21" width="6.5546875" style="158" hidden="1" customWidth="1"/>
    <col min="22" max="22" width="0.44140625" style="158" hidden="1" customWidth="1"/>
    <col min="23" max="23" width="6.5546875" style="158" hidden="1" customWidth="1"/>
    <col min="24" max="24" width="0.44140625" style="158" hidden="1" customWidth="1"/>
    <col min="25" max="25" width="6.44140625" style="158" hidden="1" customWidth="1"/>
    <col min="26" max="26" width="0.44140625" style="158" hidden="1" customWidth="1"/>
    <col min="27" max="27" width="6.44140625" style="158" hidden="1" customWidth="1"/>
    <col min="28" max="28" width="0.44140625" style="158" hidden="1" customWidth="1"/>
    <col min="29" max="29" width="6.44140625" style="158" hidden="1" customWidth="1"/>
    <col min="30" max="30" width="0.44140625" style="158" hidden="1" customWidth="1"/>
    <col min="31" max="31" width="7" style="158" hidden="1" customWidth="1"/>
    <col min="32" max="32" width="0.44140625" style="158" hidden="1" customWidth="1"/>
    <col min="33" max="33" width="7" style="158" hidden="1" customWidth="1"/>
    <col min="34" max="34" width="0.44140625" style="158" hidden="1" customWidth="1"/>
    <col min="35" max="35" width="7" style="158" hidden="1" customWidth="1"/>
    <col min="36" max="36" width="7.44140625" style="158" hidden="1" customWidth="1"/>
    <col min="37" max="37" width="10.33203125" style="158" hidden="1" customWidth="1"/>
    <col min="38" max="38" width="0.88671875" style="158" hidden="1" customWidth="1"/>
    <col min="39" max="39" width="10.33203125" style="158" hidden="1" customWidth="1"/>
    <col min="40" max="40" width="0.88671875" style="158" hidden="1" customWidth="1"/>
    <col min="41" max="41" width="10.33203125" style="158" hidden="1" customWidth="1"/>
    <col min="42" max="42" width="0.88671875" style="158" hidden="1" customWidth="1"/>
    <col min="43" max="43" width="10.33203125" style="158" hidden="1" customWidth="1"/>
    <col min="44" max="44" width="0.88671875" style="158" hidden="1" customWidth="1"/>
    <col min="45" max="45" width="10.33203125" style="158" hidden="1" customWidth="1"/>
    <col min="46" max="46" width="1.44140625" style="158" hidden="1" customWidth="1"/>
    <col min="47" max="47" width="10.6640625" style="158" hidden="1" customWidth="1"/>
    <col min="48" max="48" width="10.33203125" style="158" hidden="1" customWidth="1"/>
    <col min="49" max="49" width="1" style="158" hidden="1" customWidth="1"/>
    <col min="50" max="50" width="10.33203125" style="158" hidden="1" customWidth="1"/>
    <col min="51" max="51" width="1" style="158" hidden="1" customWidth="1"/>
    <col min="52" max="52" width="10.33203125" style="158" hidden="1" customWidth="1"/>
    <col min="53" max="53" width="1.33203125" style="158" customWidth="1"/>
    <col min="54" max="54" width="9.109375" style="158" hidden="1" customWidth="1"/>
    <col min="55" max="55" width="1" style="158" hidden="1" customWidth="1"/>
    <col min="56" max="56" width="9.109375" style="158" bestFit="1" customWidth="1"/>
    <col min="57" max="57" width="1.33203125" style="158" customWidth="1"/>
    <col min="58" max="58" width="9.109375" style="158" bestFit="1" customWidth="1"/>
    <col min="59" max="59" width="1.33203125" style="158" customWidth="1"/>
    <col min="60" max="60" width="9.109375" style="158" bestFit="1" customWidth="1"/>
    <col min="61" max="61" width="1.33203125" style="158" customWidth="1"/>
    <col min="62" max="62" width="9.109375" style="158" bestFit="1" customWidth="1"/>
    <col min="63" max="63" width="1.33203125" style="158" customWidth="1"/>
    <col min="64" max="64" width="9.109375" style="158" bestFit="1" customWidth="1"/>
    <col min="65" max="65" width="2.77734375" style="158" customWidth="1"/>
    <col min="66" max="16384" width="11.44140625" style="158"/>
  </cols>
  <sheetData>
    <row r="1" spans="1:65" s="148" customFormat="1" ht="15" customHeight="1">
      <c r="A1" s="148" t="s">
        <v>0</v>
      </c>
    </row>
    <row r="2" spans="1:65" s="21" customFormat="1" ht="21.9" customHeight="1">
      <c r="A2" s="70" t="s">
        <v>13</v>
      </c>
      <c r="B2" s="70"/>
      <c r="C2" s="70"/>
      <c r="D2" s="70"/>
      <c r="E2" s="70"/>
      <c r="F2" s="70"/>
    </row>
    <row r="3" spans="1:65" s="22" customFormat="1" ht="10.95" customHeight="1">
      <c r="A3" s="71" t="s">
        <v>23</v>
      </c>
      <c r="B3" s="71"/>
    </row>
    <row r="4" spans="1:65" s="22" customFormat="1" ht="10.199999999999999" customHeight="1">
      <c r="A4" s="71"/>
      <c r="B4" s="71"/>
    </row>
    <row r="5" spans="1:65" s="75" customFormat="1" ht="15.6">
      <c r="A5" s="72" t="s">
        <v>56</v>
      </c>
      <c r="B5" s="73"/>
      <c r="C5" s="171" t="s">
        <v>2</v>
      </c>
      <c r="D5" s="171"/>
      <c r="E5" s="171" t="s">
        <v>3</v>
      </c>
      <c r="F5" s="171"/>
      <c r="G5" s="171" t="s">
        <v>4</v>
      </c>
      <c r="H5" s="171"/>
      <c r="I5" s="171" t="s">
        <v>5</v>
      </c>
      <c r="J5" s="171"/>
      <c r="K5" s="171" t="s">
        <v>6</v>
      </c>
      <c r="L5" s="171"/>
      <c r="M5" s="171" t="s">
        <v>7</v>
      </c>
      <c r="N5" s="171"/>
      <c r="O5" s="171" t="s">
        <v>8</v>
      </c>
      <c r="P5" s="171"/>
      <c r="Q5" s="171" t="s">
        <v>9</v>
      </c>
      <c r="R5" s="171"/>
      <c r="S5" s="171" t="s">
        <v>10</v>
      </c>
      <c r="T5" s="171"/>
      <c r="U5" s="171" t="s">
        <v>11</v>
      </c>
      <c r="V5" s="171"/>
      <c r="W5" s="171" t="s">
        <v>12</v>
      </c>
      <c r="X5" s="171"/>
      <c r="Y5" s="171" t="s">
        <v>14</v>
      </c>
      <c r="Z5" s="171"/>
      <c r="AA5" s="171" t="s">
        <v>15</v>
      </c>
      <c r="AB5" s="171"/>
      <c r="AC5" s="171" t="s">
        <v>16</v>
      </c>
      <c r="AD5" s="171"/>
      <c r="AE5" s="171" t="s">
        <v>17</v>
      </c>
      <c r="AF5" s="171"/>
      <c r="AG5" s="171" t="s">
        <v>18</v>
      </c>
      <c r="AH5" s="171"/>
      <c r="AI5" s="171" t="s">
        <v>19</v>
      </c>
      <c r="AJ5" s="171"/>
      <c r="AK5" s="74" t="s">
        <v>22</v>
      </c>
      <c r="AL5" s="74"/>
      <c r="AM5" s="74" t="s">
        <v>21</v>
      </c>
      <c r="AN5" s="74"/>
      <c r="AO5" s="74" t="s">
        <v>24</v>
      </c>
      <c r="AP5" s="74"/>
      <c r="AQ5" s="74" t="s">
        <v>26</v>
      </c>
      <c r="AR5" s="74"/>
      <c r="AS5" s="74" t="s">
        <v>28</v>
      </c>
      <c r="AT5" s="74"/>
      <c r="AU5" s="74" t="s">
        <v>29</v>
      </c>
      <c r="AV5" s="74" t="s">
        <v>39</v>
      </c>
      <c r="AW5" s="74"/>
      <c r="AX5" s="74" t="s">
        <v>31</v>
      </c>
      <c r="AY5" s="74"/>
      <c r="AZ5" s="74" t="s">
        <v>54</v>
      </c>
      <c r="BA5" s="74"/>
      <c r="BB5" s="166" t="s">
        <v>36</v>
      </c>
      <c r="BC5" s="166"/>
      <c r="BD5" s="166" t="s">
        <v>40</v>
      </c>
      <c r="BE5" s="166"/>
      <c r="BF5" s="166" t="s">
        <v>49</v>
      </c>
      <c r="BG5" s="166"/>
      <c r="BH5" s="166" t="s">
        <v>50</v>
      </c>
      <c r="BI5" s="166"/>
      <c r="BJ5" s="166" t="s">
        <v>55</v>
      </c>
      <c r="BK5" s="166"/>
      <c r="BL5" s="166" t="s">
        <v>70</v>
      </c>
      <c r="BM5" s="166"/>
    </row>
    <row r="6" spans="1:65" s="44" customFormat="1" ht="15" customHeight="1">
      <c r="B6" s="45" t="s">
        <v>37</v>
      </c>
      <c r="C6" s="46">
        <v>2088</v>
      </c>
      <c r="D6" s="47"/>
      <c r="E6" s="46">
        <v>2192</v>
      </c>
      <c r="F6" s="46"/>
      <c r="G6" s="46">
        <v>2291</v>
      </c>
      <c r="H6" s="46"/>
      <c r="I6" s="46">
        <v>2386</v>
      </c>
      <c r="J6" s="46"/>
      <c r="K6" s="46">
        <v>2470</v>
      </c>
      <c r="L6" s="46"/>
      <c r="M6" s="46">
        <v>2566</v>
      </c>
      <c r="N6" s="46"/>
      <c r="O6" s="46">
        <v>2666</v>
      </c>
      <c r="P6" s="46"/>
      <c r="Q6" s="46">
        <v>2786</v>
      </c>
      <c r="R6" s="46"/>
      <c r="S6" s="46">
        <v>2906</v>
      </c>
      <c r="T6" s="46"/>
      <c r="U6" s="46">
        <v>3116</v>
      </c>
      <c r="V6" s="46"/>
      <c r="W6" s="46">
        <v>3692</v>
      </c>
      <c r="X6" s="46"/>
      <c r="Y6" s="48">
        <v>4342</v>
      </c>
      <c r="Z6" s="48"/>
      <c r="AA6" s="49">
        <v>4702</v>
      </c>
      <c r="AB6" s="48"/>
      <c r="AC6" s="49">
        <v>4890</v>
      </c>
      <c r="AD6" s="48"/>
      <c r="AE6" s="49">
        <v>5086</v>
      </c>
      <c r="AF6" s="48"/>
      <c r="AG6" s="49">
        <v>5352</v>
      </c>
      <c r="AH6" s="49"/>
      <c r="AI6" s="49">
        <v>5524</v>
      </c>
      <c r="AJ6" s="49"/>
      <c r="AK6" s="50">
        <v>5756</v>
      </c>
      <c r="AL6" s="50"/>
      <c r="AM6" s="50">
        <v>6102</v>
      </c>
      <c r="AN6" s="50"/>
      <c r="AO6" s="50">
        <v>6408</v>
      </c>
      <c r="AP6" s="50"/>
      <c r="AQ6" s="50">
        <v>6648</v>
      </c>
      <c r="AR6" s="50"/>
      <c r="AS6" s="50">
        <v>6648</v>
      </c>
      <c r="AT6" s="30"/>
      <c r="AU6" s="50">
        <v>6648</v>
      </c>
      <c r="AV6" s="149">
        <v>6648</v>
      </c>
      <c r="AW6" s="149"/>
      <c r="AX6" s="149">
        <v>7098</v>
      </c>
      <c r="AY6" s="149"/>
      <c r="AZ6" s="149">
        <v>7456</v>
      </c>
      <c r="BA6" s="149"/>
      <c r="BB6" s="149">
        <v>7740</v>
      </c>
      <c r="BC6" s="149"/>
      <c r="BD6" s="149">
        <v>8042</v>
      </c>
      <c r="BE6" s="30"/>
      <c r="BF6" s="149">
        <v>8042</v>
      </c>
      <c r="BG6" s="30"/>
      <c r="BH6" s="149">
        <v>8324</v>
      </c>
      <c r="BI6" s="30"/>
      <c r="BJ6" s="149">
        <v>8676</v>
      </c>
      <c r="BK6" s="30"/>
      <c r="BL6" s="149">
        <v>8982</v>
      </c>
      <c r="BM6" s="30"/>
    </row>
    <row r="7" spans="1:65" s="76" customFormat="1" ht="16.5" hidden="1" customHeight="1">
      <c r="A7" s="35"/>
      <c r="B7" s="35" t="s">
        <v>25</v>
      </c>
      <c r="C7" s="36"/>
      <c r="D7" s="37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8"/>
      <c r="AB7" s="36"/>
      <c r="AC7" s="38"/>
      <c r="AD7" s="36"/>
      <c r="AE7" s="38"/>
      <c r="AF7" s="36"/>
      <c r="AG7" s="38"/>
      <c r="AH7" s="38"/>
      <c r="AI7" s="38"/>
      <c r="AJ7" s="38"/>
      <c r="AK7" s="39"/>
      <c r="AL7" s="39"/>
      <c r="AM7" s="39"/>
      <c r="AN7" s="39"/>
      <c r="AO7" s="39">
        <v>6992</v>
      </c>
      <c r="AP7" s="39"/>
      <c r="AQ7" s="39">
        <v>7838</v>
      </c>
      <c r="AR7" s="39"/>
      <c r="AS7" s="39">
        <v>8422</v>
      </c>
      <c r="AT7" s="31"/>
      <c r="AU7" s="39">
        <v>8814</v>
      </c>
      <c r="AV7" s="39">
        <v>8814</v>
      </c>
      <c r="AW7" s="31"/>
      <c r="AX7" s="39">
        <v>9411</v>
      </c>
      <c r="AY7" s="31"/>
      <c r="AZ7" s="39">
        <v>9816</v>
      </c>
      <c r="BA7" s="31"/>
      <c r="BB7" s="39">
        <v>10352</v>
      </c>
      <c r="BC7" s="31"/>
      <c r="BD7" s="98">
        <v>10756</v>
      </c>
      <c r="BE7" s="31"/>
      <c r="BF7" s="98">
        <v>10756</v>
      </c>
      <c r="BG7" s="31"/>
      <c r="BH7" s="39">
        <v>10756</v>
      </c>
      <c r="BI7" s="31"/>
      <c r="BJ7" s="39">
        <v>10756</v>
      </c>
      <c r="BK7" s="31"/>
      <c r="BL7" s="39">
        <v>10756</v>
      </c>
      <c r="BM7" s="31"/>
    </row>
    <row r="8" spans="1:65" s="35" customFormat="1" ht="12.45" customHeight="1">
      <c r="B8" s="35" t="s">
        <v>27</v>
      </c>
      <c r="C8" s="41"/>
      <c r="D8" s="42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32"/>
      <c r="AB8" s="41"/>
      <c r="AC8" s="32"/>
      <c r="AD8" s="41"/>
      <c r="AE8" s="32"/>
      <c r="AF8" s="41"/>
      <c r="AG8" s="32"/>
      <c r="AH8" s="32"/>
      <c r="AI8" s="32"/>
      <c r="AJ8" s="32"/>
      <c r="AK8" s="43"/>
      <c r="AL8" s="43"/>
      <c r="AM8" s="43"/>
      <c r="AN8" s="43"/>
      <c r="AO8" s="43"/>
      <c r="AP8" s="43"/>
      <c r="AQ8" s="43">
        <v>7048</v>
      </c>
      <c r="AR8" s="43"/>
      <c r="AS8" s="43">
        <v>7448</v>
      </c>
      <c r="AT8" s="32"/>
      <c r="AU8" s="43">
        <v>7848</v>
      </c>
      <c r="AV8" s="43">
        <v>7848</v>
      </c>
      <c r="AW8" s="32"/>
      <c r="AX8" s="43">
        <v>8379</v>
      </c>
      <c r="AY8" s="32"/>
      <c r="AZ8" s="43">
        <v>8862</v>
      </c>
      <c r="BA8" s="32"/>
      <c r="BB8" s="43">
        <v>9340</v>
      </c>
      <c r="BC8" s="32"/>
      <c r="BD8" s="98">
        <v>9704</v>
      </c>
      <c r="BE8" s="32"/>
      <c r="BF8" s="98">
        <v>9704</v>
      </c>
      <c r="BG8" s="32"/>
      <c r="BH8" s="43">
        <v>10044</v>
      </c>
      <c r="BI8" s="32"/>
      <c r="BJ8" s="43">
        <v>10472</v>
      </c>
      <c r="BK8" s="32"/>
      <c r="BL8" s="43">
        <v>10840</v>
      </c>
      <c r="BM8" s="32"/>
    </row>
    <row r="9" spans="1:65" s="35" customFormat="1" ht="12.45" customHeight="1">
      <c r="B9" s="161" t="s">
        <v>114</v>
      </c>
      <c r="C9" s="41"/>
      <c r="D9" s="42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32"/>
      <c r="AB9" s="41"/>
      <c r="AC9" s="32"/>
      <c r="AD9" s="41"/>
      <c r="AE9" s="32"/>
      <c r="AF9" s="41"/>
      <c r="AG9" s="32"/>
      <c r="AH9" s="32"/>
      <c r="AI9" s="32"/>
      <c r="AJ9" s="32"/>
      <c r="AK9" s="43">
        <v>6256</v>
      </c>
      <c r="AL9" s="43"/>
      <c r="AM9" s="43">
        <v>7132</v>
      </c>
      <c r="AN9" s="43"/>
      <c r="AO9" s="43">
        <v>7990</v>
      </c>
      <c r="AP9" s="43"/>
      <c r="AQ9" s="43">
        <v>8290</v>
      </c>
      <c r="AR9" s="43"/>
      <c r="AS9" s="43">
        <v>8290</v>
      </c>
      <c r="AT9" s="32"/>
      <c r="AU9" s="43">
        <v>8290</v>
      </c>
      <c r="AV9" s="43">
        <v>8290</v>
      </c>
      <c r="AW9" s="32"/>
      <c r="AX9" s="43">
        <v>8852</v>
      </c>
      <c r="AY9" s="32"/>
      <c r="AZ9" s="43">
        <v>9436</v>
      </c>
      <c r="BA9" s="32"/>
      <c r="BB9" s="43">
        <v>10036</v>
      </c>
      <c r="BC9" s="32"/>
      <c r="BD9" s="98"/>
      <c r="BE9" s="32"/>
      <c r="BF9" s="98"/>
      <c r="BG9" s="32"/>
      <c r="BH9" s="43"/>
      <c r="BI9" s="32"/>
      <c r="BJ9" s="43"/>
      <c r="BK9" s="32"/>
      <c r="BL9" s="162">
        <v>9992</v>
      </c>
      <c r="BM9" s="32"/>
    </row>
    <row r="10" spans="1:65" s="35" customFormat="1" ht="12.45" customHeight="1">
      <c r="B10" s="35" t="s">
        <v>20</v>
      </c>
      <c r="C10" s="41"/>
      <c r="D10" s="42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32"/>
      <c r="AB10" s="41"/>
      <c r="AC10" s="32"/>
      <c r="AD10" s="41"/>
      <c r="AE10" s="32"/>
      <c r="AF10" s="41"/>
      <c r="AG10" s="32"/>
      <c r="AH10" s="32"/>
      <c r="AI10" s="32"/>
      <c r="AJ10" s="32"/>
      <c r="AK10" s="43">
        <v>6256</v>
      </c>
      <c r="AL10" s="43"/>
      <c r="AM10" s="43">
        <v>7132</v>
      </c>
      <c r="AN10" s="43"/>
      <c r="AO10" s="43">
        <v>7990</v>
      </c>
      <c r="AP10" s="43"/>
      <c r="AQ10" s="43">
        <v>8290</v>
      </c>
      <c r="AR10" s="43"/>
      <c r="AS10" s="43">
        <v>8290</v>
      </c>
      <c r="AT10" s="32"/>
      <c r="AU10" s="43">
        <v>8290</v>
      </c>
      <c r="AV10" s="43">
        <v>8290</v>
      </c>
      <c r="AW10" s="32"/>
      <c r="AX10" s="43">
        <v>8852</v>
      </c>
      <c r="AY10" s="32"/>
      <c r="AZ10" s="43">
        <v>9436</v>
      </c>
      <c r="BA10" s="32"/>
      <c r="BB10" s="43">
        <v>10036</v>
      </c>
      <c r="BC10" s="32"/>
      <c r="BD10" s="98">
        <v>10756</v>
      </c>
      <c r="BE10" s="32"/>
      <c r="BF10" s="98">
        <v>10756</v>
      </c>
      <c r="BG10" s="32"/>
      <c r="BH10" s="43">
        <v>11132</v>
      </c>
      <c r="BI10" s="32"/>
      <c r="BJ10" s="43">
        <v>11606</v>
      </c>
      <c r="BK10" s="32"/>
      <c r="BL10" s="43">
        <v>12012</v>
      </c>
      <c r="BM10" s="32"/>
    </row>
    <row r="11" spans="1:65" s="35" customFormat="1" ht="12.45" customHeight="1">
      <c r="B11" s="35" t="s">
        <v>71</v>
      </c>
      <c r="C11" s="41"/>
      <c r="D11" s="42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32"/>
      <c r="AB11" s="41"/>
      <c r="AC11" s="32"/>
      <c r="AD11" s="41"/>
      <c r="AE11" s="32"/>
      <c r="AF11" s="41"/>
      <c r="AG11" s="32"/>
      <c r="AH11" s="32"/>
      <c r="AI11" s="32"/>
      <c r="AJ11" s="32"/>
      <c r="AK11" s="43"/>
      <c r="AL11" s="43"/>
      <c r="AM11" s="43"/>
      <c r="AN11" s="43"/>
      <c r="AO11" s="43"/>
      <c r="AP11" s="43"/>
      <c r="AQ11" s="43"/>
      <c r="AR11" s="43"/>
      <c r="AS11" s="43"/>
      <c r="AT11" s="32"/>
      <c r="AU11" s="43"/>
      <c r="AV11" s="43"/>
      <c r="AW11" s="32"/>
      <c r="AX11" s="43"/>
      <c r="AY11" s="32"/>
      <c r="AZ11" s="43"/>
      <c r="BA11" s="32"/>
      <c r="BB11" s="43"/>
      <c r="BC11" s="32"/>
      <c r="BD11" s="98">
        <v>8948</v>
      </c>
      <c r="BE11" s="32"/>
      <c r="BF11" s="98">
        <v>8948</v>
      </c>
      <c r="BG11" s="32"/>
      <c r="BH11" s="43">
        <v>10198</v>
      </c>
      <c r="BI11" s="32"/>
      <c r="BJ11" s="43">
        <v>11606</v>
      </c>
      <c r="BK11" s="32"/>
      <c r="BL11" s="43">
        <v>12012</v>
      </c>
      <c r="BM11" s="32"/>
    </row>
    <row r="12" spans="1:65" s="35" customFormat="1" ht="12.45" customHeight="1">
      <c r="B12" s="35" t="s">
        <v>57</v>
      </c>
      <c r="C12" s="41"/>
      <c r="D12" s="42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32"/>
      <c r="AB12" s="41"/>
      <c r="AC12" s="32"/>
      <c r="AD12" s="41"/>
      <c r="AE12" s="32">
        <v>5586</v>
      </c>
      <c r="AF12" s="41"/>
      <c r="AG12" s="32">
        <v>6378</v>
      </c>
      <c r="AH12" s="32">
        <v>1026</v>
      </c>
      <c r="AI12" s="32">
        <v>7082</v>
      </c>
      <c r="AJ12" s="32"/>
      <c r="AK12" s="43">
        <v>7630</v>
      </c>
      <c r="AL12" s="43"/>
      <c r="AM12" s="43">
        <v>8088</v>
      </c>
      <c r="AN12" s="43"/>
      <c r="AO12" s="43">
        <v>8494</v>
      </c>
      <c r="AP12" s="43"/>
      <c r="AQ12" s="43">
        <v>8814</v>
      </c>
      <c r="AR12" s="43"/>
      <c r="AS12" s="43">
        <v>8814</v>
      </c>
      <c r="AT12" s="32"/>
      <c r="AU12" s="43">
        <v>8814</v>
      </c>
      <c r="AV12" s="43">
        <v>8814</v>
      </c>
      <c r="AW12" s="32"/>
      <c r="AX12" s="43">
        <v>9411</v>
      </c>
      <c r="AY12" s="32"/>
      <c r="AZ12" s="43">
        <v>9816</v>
      </c>
      <c r="BA12" s="32"/>
      <c r="BB12" s="43">
        <v>10352</v>
      </c>
      <c r="BC12" s="32"/>
      <c r="BD12" s="98">
        <v>10756</v>
      </c>
      <c r="BE12" s="32"/>
      <c r="BF12" s="98">
        <v>10756</v>
      </c>
      <c r="BG12" s="32"/>
      <c r="BH12" s="43">
        <v>11132</v>
      </c>
      <c r="BI12" s="32"/>
      <c r="BJ12" s="43">
        <v>11606</v>
      </c>
      <c r="BK12" s="32"/>
      <c r="BL12" s="43">
        <v>12012</v>
      </c>
      <c r="BM12" s="32"/>
    </row>
    <row r="13" spans="1:65" s="35" customFormat="1" ht="12.45" customHeight="1">
      <c r="B13" s="35" t="s">
        <v>72</v>
      </c>
      <c r="C13" s="41"/>
      <c r="D13" s="42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32"/>
      <c r="AB13" s="41"/>
      <c r="AC13" s="32"/>
      <c r="AD13" s="41"/>
      <c r="AE13" s="32"/>
      <c r="AF13" s="41"/>
      <c r="AG13" s="32"/>
      <c r="AH13" s="32"/>
      <c r="AI13" s="32"/>
      <c r="AJ13" s="32"/>
      <c r="AK13" s="43"/>
      <c r="AL13" s="43"/>
      <c r="AM13" s="43"/>
      <c r="AN13" s="43"/>
      <c r="AO13" s="43"/>
      <c r="AP13" s="43"/>
      <c r="AQ13" s="43"/>
      <c r="AR13" s="43"/>
      <c r="AS13" s="43"/>
      <c r="AT13" s="32"/>
      <c r="AU13" s="43"/>
      <c r="AV13" s="43"/>
      <c r="AW13" s="32"/>
      <c r="AX13" s="43"/>
      <c r="AY13" s="32"/>
      <c r="AZ13" s="43"/>
      <c r="BA13" s="32"/>
      <c r="BB13" s="43">
        <v>8274</v>
      </c>
      <c r="BC13" s="32"/>
      <c r="BD13" s="98">
        <v>9152</v>
      </c>
      <c r="BE13" s="32"/>
      <c r="BF13" s="98">
        <v>9152</v>
      </c>
      <c r="BG13" s="32"/>
      <c r="BH13" s="43">
        <v>10044</v>
      </c>
      <c r="BI13" s="32"/>
      <c r="BJ13" s="43">
        <v>10472</v>
      </c>
      <c r="BK13" s="32"/>
      <c r="BL13" s="43">
        <v>10840</v>
      </c>
      <c r="BM13" s="32"/>
    </row>
    <row r="14" spans="1:65" s="35" customFormat="1" ht="12.45" customHeight="1">
      <c r="B14" s="35" t="s">
        <v>73</v>
      </c>
      <c r="C14" s="41"/>
      <c r="D14" s="42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32"/>
      <c r="AB14" s="41"/>
      <c r="AC14" s="32"/>
      <c r="AD14" s="41"/>
      <c r="AE14" s="32"/>
      <c r="AF14" s="41"/>
      <c r="AG14" s="32"/>
      <c r="AH14" s="32"/>
      <c r="AI14" s="32"/>
      <c r="AJ14" s="32"/>
      <c r="AK14" s="43"/>
      <c r="AL14" s="43"/>
      <c r="AM14" s="43"/>
      <c r="AN14" s="43"/>
      <c r="AO14" s="43"/>
      <c r="AP14" s="43"/>
      <c r="AQ14" s="43"/>
      <c r="AR14" s="43"/>
      <c r="AS14" s="43"/>
      <c r="AT14" s="32"/>
      <c r="AU14" s="43"/>
      <c r="AV14" s="43"/>
      <c r="AW14" s="32"/>
      <c r="AX14" s="43"/>
      <c r="AY14" s="32"/>
      <c r="AZ14" s="43">
        <v>7990</v>
      </c>
      <c r="BA14" s="32"/>
      <c r="BB14" s="43">
        <v>8808</v>
      </c>
      <c r="BC14" s="32"/>
      <c r="BD14" s="98">
        <v>9704</v>
      </c>
      <c r="BE14" s="32"/>
      <c r="BF14" s="98">
        <v>9704</v>
      </c>
      <c r="BG14" s="32"/>
      <c r="BH14" s="43">
        <v>10044</v>
      </c>
      <c r="BI14" s="32"/>
      <c r="BJ14" s="43">
        <v>10472</v>
      </c>
      <c r="BK14" s="32"/>
      <c r="BL14" s="43">
        <v>10840</v>
      </c>
      <c r="BM14" s="32"/>
    </row>
    <row r="15" spans="1:65" s="81" customFormat="1" ht="16.5" hidden="1" customHeight="1">
      <c r="A15" s="77"/>
      <c r="B15" s="78"/>
      <c r="C15" s="79"/>
      <c r="D15" s="80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2"/>
      <c r="AB15" s="79"/>
      <c r="AC15" s="2"/>
      <c r="AD15" s="79"/>
      <c r="AE15" s="2"/>
      <c r="AF15" s="79"/>
      <c r="AG15" s="2"/>
      <c r="AH15" s="2"/>
      <c r="AI15" s="2"/>
      <c r="AJ15" s="2"/>
      <c r="AK15" s="3"/>
      <c r="AL15" s="3"/>
      <c r="AM15" s="3"/>
      <c r="AN15" s="3"/>
      <c r="AO15" s="3"/>
      <c r="AP15" s="3"/>
      <c r="AQ15" s="3"/>
      <c r="AR15" s="3"/>
      <c r="AS15" s="3"/>
      <c r="AT15" s="2"/>
      <c r="AU15" s="3"/>
      <c r="AV15" s="3"/>
      <c r="AW15" s="2"/>
      <c r="AX15" s="3"/>
      <c r="AY15" s="2"/>
      <c r="AZ15" s="3"/>
      <c r="BA15" s="2"/>
      <c r="BB15" s="3"/>
      <c r="BC15" s="2"/>
      <c r="BD15" s="3"/>
      <c r="BE15" s="2"/>
      <c r="BF15" s="3"/>
      <c r="BG15" s="2"/>
      <c r="BH15" s="85"/>
      <c r="BI15" s="2"/>
      <c r="BJ15" s="85"/>
      <c r="BK15" s="2"/>
      <c r="BL15" s="85"/>
      <c r="BM15" s="2"/>
    </row>
    <row r="16" spans="1:65" s="81" customFormat="1" ht="4.2" customHeight="1">
      <c r="A16" s="77"/>
      <c r="B16" s="78"/>
      <c r="C16" s="79"/>
      <c r="D16" s="80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2"/>
      <c r="AB16" s="79"/>
      <c r="AC16" s="2"/>
      <c r="AD16" s="79"/>
      <c r="AE16" s="2"/>
      <c r="AF16" s="79"/>
      <c r="AG16" s="2"/>
      <c r="AH16" s="2"/>
      <c r="AI16" s="2"/>
      <c r="AJ16" s="2"/>
      <c r="AK16" s="3"/>
      <c r="AL16" s="3"/>
      <c r="AM16" s="3"/>
      <c r="AN16" s="3"/>
      <c r="AO16" s="3"/>
      <c r="AP16" s="3"/>
      <c r="AQ16" s="3"/>
      <c r="AR16" s="3"/>
      <c r="AS16" s="3"/>
      <c r="AT16" s="2"/>
      <c r="AU16" s="3"/>
      <c r="AV16" s="3"/>
      <c r="AW16" s="2"/>
      <c r="AX16" s="3"/>
      <c r="AY16" s="2"/>
      <c r="AZ16" s="3"/>
      <c r="BA16" s="2"/>
      <c r="BB16" s="3"/>
      <c r="BC16" s="2"/>
      <c r="BD16" s="3"/>
      <c r="BE16" s="2"/>
      <c r="BF16" s="3"/>
      <c r="BG16" s="2"/>
      <c r="BH16" s="150"/>
      <c r="BI16" s="2"/>
      <c r="BJ16" s="150"/>
      <c r="BK16" s="2"/>
      <c r="BL16" s="150"/>
      <c r="BM16" s="2"/>
    </row>
    <row r="17" spans="1:65" s="45" customFormat="1" ht="15" customHeight="1">
      <c r="B17" s="45" t="s">
        <v>44</v>
      </c>
      <c r="C17" s="46">
        <v>6856</v>
      </c>
      <c r="D17" s="47"/>
      <c r="E17" s="46">
        <v>7226</v>
      </c>
      <c r="F17" s="46"/>
      <c r="G17" s="46">
        <v>7551</v>
      </c>
      <c r="H17" s="46"/>
      <c r="I17" s="46">
        <v>8004</v>
      </c>
      <c r="J17" s="46"/>
      <c r="K17" s="46">
        <v>8284</v>
      </c>
      <c r="L17" s="46"/>
      <c r="M17" s="46">
        <v>8608</v>
      </c>
      <c r="N17" s="46"/>
      <c r="O17" s="46">
        <v>8944</v>
      </c>
      <c r="P17" s="46"/>
      <c r="Q17" s="46">
        <v>9346</v>
      </c>
      <c r="R17" s="46"/>
      <c r="S17" s="46">
        <v>9748</v>
      </c>
      <c r="T17" s="46"/>
      <c r="U17" s="46">
        <v>10450</v>
      </c>
      <c r="V17" s="46"/>
      <c r="W17" s="46">
        <v>12384</v>
      </c>
      <c r="X17" s="46"/>
      <c r="Y17" s="48">
        <v>13684</v>
      </c>
      <c r="Z17" s="48"/>
      <c r="AA17" s="49">
        <v>14404</v>
      </c>
      <c r="AB17" s="48"/>
      <c r="AC17" s="49">
        <v>14980</v>
      </c>
      <c r="AD17" s="48"/>
      <c r="AE17" s="49">
        <v>15580</v>
      </c>
      <c r="AF17" s="48"/>
      <c r="AG17" s="49">
        <v>16110</v>
      </c>
      <c r="AH17" s="49"/>
      <c r="AI17" s="49">
        <v>16514</v>
      </c>
      <c r="AJ17" s="49"/>
      <c r="AK17" s="50">
        <v>16976</v>
      </c>
      <c r="AL17" s="50"/>
      <c r="AM17" s="50">
        <v>17668</v>
      </c>
      <c r="AN17" s="50"/>
      <c r="AO17" s="50">
        <v>18280</v>
      </c>
      <c r="AP17" s="50"/>
      <c r="AQ17" s="50">
        <v>18760</v>
      </c>
      <c r="AR17" s="50"/>
      <c r="AS17" s="50">
        <v>19200</v>
      </c>
      <c r="AT17" s="33"/>
      <c r="AU17" s="50">
        <v>19534</v>
      </c>
      <c r="AV17" s="149">
        <v>19768</v>
      </c>
      <c r="AW17" s="149"/>
      <c r="AX17" s="149">
        <v>20462</v>
      </c>
      <c r="AY17" s="149"/>
      <c r="AZ17" s="149">
        <v>21292</v>
      </c>
      <c r="BA17" s="149"/>
      <c r="BB17" s="149">
        <v>22144</v>
      </c>
      <c r="BC17" s="149"/>
      <c r="BD17" s="149">
        <v>23230</v>
      </c>
      <c r="BE17" s="33"/>
      <c r="BF17" s="149">
        <v>23230</v>
      </c>
      <c r="BG17" s="33"/>
      <c r="BH17" s="149">
        <v>24136</v>
      </c>
      <c r="BI17" s="33"/>
      <c r="BJ17" s="149">
        <v>25162</v>
      </c>
      <c r="BK17" s="33"/>
      <c r="BL17" s="149">
        <v>26168</v>
      </c>
      <c r="BM17" s="33"/>
    </row>
    <row r="18" spans="1:65" s="76" customFormat="1" ht="15" hidden="1" customHeight="1">
      <c r="A18" s="34"/>
      <c r="B18" s="35" t="s">
        <v>25</v>
      </c>
      <c r="C18" s="36"/>
      <c r="D18" s="37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8"/>
      <c r="AB18" s="36"/>
      <c r="AC18" s="38"/>
      <c r="AD18" s="36"/>
      <c r="AE18" s="38"/>
      <c r="AF18" s="36"/>
      <c r="AG18" s="38"/>
      <c r="AH18" s="38"/>
      <c r="AI18" s="38"/>
      <c r="AJ18" s="38"/>
      <c r="AK18" s="39"/>
      <c r="AL18" s="39"/>
      <c r="AM18" s="39"/>
      <c r="AN18" s="39"/>
      <c r="AO18" s="39">
        <v>18864</v>
      </c>
      <c r="AP18" s="39"/>
      <c r="AQ18" s="39">
        <v>19944</v>
      </c>
      <c r="AR18" s="39"/>
      <c r="AS18" s="39">
        <v>20996</v>
      </c>
      <c r="AT18" s="31"/>
      <c r="AU18" s="39">
        <v>21654</v>
      </c>
      <c r="AV18" s="39">
        <v>21914</v>
      </c>
      <c r="AW18" s="31"/>
      <c r="AX18" s="39">
        <v>22682</v>
      </c>
      <c r="AY18" s="31"/>
      <c r="AZ18" s="39">
        <v>23578</v>
      </c>
      <c r="BA18" s="31"/>
      <c r="BB18" s="39">
        <v>24800</v>
      </c>
      <c r="BC18" s="31"/>
      <c r="BD18" s="39">
        <v>26402</v>
      </c>
      <c r="BE18" s="31"/>
      <c r="BF18" s="39">
        <v>26402</v>
      </c>
      <c r="BG18" s="31"/>
      <c r="BH18" s="39">
        <v>26402</v>
      </c>
      <c r="BI18" s="31"/>
      <c r="BJ18" s="39">
        <v>26402</v>
      </c>
      <c r="BK18" s="31"/>
      <c r="BL18" s="39">
        <v>26402</v>
      </c>
      <c r="BM18" s="31"/>
    </row>
    <row r="19" spans="1:65" s="35" customFormat="1" ht="12.45" customHeight="1">
      <c r="B19" s="35" t="s">
        <v>27</v>
      </c>
      <c r="C19" s="41"/>
      <c r="D19" s="42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32"/>
      <c r="AB19" s="41"/>
      <c r="AC19" s="32"/>
      <c r="AD19" s="41"/>
      <c r="AE19" s="32"/>
      <c r="AF19" s="41"/>
      <c r="AG19" s="32"/>
      <c r="AH19" s="32"/>
      <c r="AI19" s="32"/>
      <c r="AJ19" s="32"/>
      <c r="AK19" s="43"/>
      <c r="AL19" s="43"/>
      <c r="AM19" s="43"/>
      <c r="AN19" s="43"/>
      <c r="AO19" s="43"/>
      <c r="AP19" s="43"/>
      <c r="AQ19" s="43">
        <v>19160</v>
      </c>
      <c r="AR19" s="43"/>
      <c r="AS19" s="43">
        <v>20010</v>
      </c>
      <c r="AT19" s="32"/>
      <c r="AU19" s="43">
        <v>20758</v>
      </c>
      <c r="AV19" s="43">
        <v>21008</v>
      </c>
      <c r="AW19" s="32"/>
      <c r="AX19" s="43">
        <v>21744</v>
      </c>
      <c r="AY19" s="32"/>
      <c r="AZ19" s="43">
        <v>22718</v>
      </c>
      <c r="BA19" s="32"/>
      <c r="BB19" s="43">
        <v>23744</v>
      </c>
      <c r="BC19" s="32"/>
      <c r="BD19" s="43">
        <v>24908</v>
      </c>
      <c r="BE19" s="32"/>
      <c r="BF19" s="43">
        <v>24908</v>
      </c>
      <c r="BG19" s="32"/>
      <c r="BH19" s="43">
        <v>25880</v>
      </c>
      <c r="BI19" s="32"/>
      <c r="BJ19" s="43">
        <v>26980</v>
      </c>
      <c r="BK19" s="32"/>
      <c r="BL19" s="43">
        <v>28060</v>
      </c>
      <c r="BM19" s="32"/>
    </row>
    <row r="20" spans="1:65" s="35" customFormat="1" ht="12.45" customHeight="1">
      <c r="B20" s="161" t="s">
        <v>114</v>
      </c>
      <c r="C20" s="41"/>
      <c r="D20" s="42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32"/>
      <c r="AB20" s="41"/>
      <c r="AC20" s="32"/>
      <c r="AD20" s="41"/>
      <c r="AE20" s="32"/>
      <c r="AF20" s="41"/>
      <c r="AG20" s="32"/>
      <c r="AH20" s="32"/>
      <c r="AI20" s="32"/>
      <c r="AJ20" s="32"/>
      <c r="AK20" s="43">
        <v>6256</v>
      </c>
      <c r="AL20" s="43"/>
      <c r="AM20" s="43">
        <v>7132</v>
      </c>
      <c r="AN20" s="43"/>
      <c r="AO20" s="43">
        <v>7990</v>
      </c>
      <c r="AP20" s="43"/>
      <c r="AQ20" s="43">
        <v>8290</v>
      </c>
      <c r="AR20" s="43"/>
      <c r="AS20" s="43">
        <v>8290</v>
      </c>
      <c r="AT20" s="32"/>
      <c r="AU20" s="43">
        <v>8290</v>
      </c>
      <c r="AV20" s="43">
        <v>8290</v>
      </c>
      <c r="AW20" s="32"/>
      <c r="AX20" s="43">
        <v>8852</v>
      </c>
      <c r="AY20" s="32"/>
      <c r="AZ20" s="43">
        <v>9436</v>
      </c>
      <c r="BA20" s="32"/>
      <c r="BB20" s="43">
        <v>10036</v>
      </c>
      <c r="BC20" s="32"/>
      <c r="BD20" s="98"/>
      <c r="BE20" s="32"/>
      <c r="BF20" s="98"/>
      <c r="BG20" s="32"/>
      <c r="BH20" s="43"/>
      <c r="BI20" s="32"/>
      <c r="BJ20" s="43"/>
      <c r="BK20" s="32"/>
      <c r="BL20" s="162">
        <v>27360</v>
      </c>
      <c r="BM20" s="32"/>
    </row>
    <row r="21" spans="1:65" s="35" customFormat="1" ht="12.45" customHeight="1">
      <c r="B21" s="35" t="s">
        <v>20</v>
      </c>
      <c r="C21" s="41"/>
      <c r="D21" s="42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32"/>
      <c r="AB21" s="41"/>
      <c r="AC21" s="32"/>
      <c r="AD21" s="41"/>
      <c r="AE21" s="32"/>
      <c r="AF21" s="41"/>
      <c r="AG21" s="32"/>
      <c r="AH21" s="32"/>
      <c r="AI21" s="32"/>
      <c r="AJ21" s="32"/>
      <c r="AK21" s="43">
        <v>17476</v>
      </c>
      <c r="AL21" s="43"/>
      <c r="AM21" s="43">
        <v>18694</v>
      </c>
      <c r="AN21" s="43"/>
      <c r="AO21" s="43">
        <v>19844</v>
      </c>
      <c r="AP21" s="43"/>
      <c r="AQ21" s="43">
        <v>20364</v>
      </c>
      <c r="AR21" s="43"/>
      <c r="AS21" s="43">
        <v>20842</v>
      </c>
      <c r="AT21" s="32"/>
      <c r="AU21" s="43">
        <v>21204</v>
      </c>
      <c r="AV21" s="43">
        <v>21458</v>
      </c>
      <c r="AW21" s="32"/>
      <c r="AX21" s="43">
        <v>22210</v>
      </c>
      <c r="AY21" s="32"/>
      <c r="AZ21" s="43">
        <v>23272</v>
      </c>
      <c r="BA21" s="32"/>
      <c r="BB21" s="43">
        <v>24648</v>
      </c>
      <c r="BC21" s="32"/>
      <c r="BD21" s="43">
        <v>26402</v>
      </c>
      <c r="BE21" s="32"/>
      <c r="BF21" s="43">
        <v>26402</v>
      </c>
      <c r="BG21" s="32"/>
      <c r="BH21" s="43">
        <v>27432</v>
      </c>
      <c r="BI21" s="32"/>
      <c r="BJ21" s="43">
        <v>28598</v>
      </c>
      <c r="BK21" s="32"/>
      <c r="BL21" s="43">
        <v>29742</v>
      </c>
      <c r="BM21" s="32"/>
    </row>
    <row r="22" spans="1:65" s="35" customFormat="1" ht="12.45" customHeight="1">
      <c r="B22" s="35" t="s">
        <v>71</v>
      </c>
      <c r="C22" s="41"/>
      <c r="D22" s="42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32"/>
      <c r="AB22" s="41"/>
      <c r="AC22" s="32"/>
      <c r="AD22" s="41"/>
      <c r="AE22" s="32"/>
      <c r="AF22" s="41"/>
      <c r="AG22" s="32"/>
      <c r="AH22" s="32"/>
      <c r="AI22" s="32"/>
      <c r="AJ22" s="32"/>
      <c r="AK22" s="43"/>
      <c r="AL22" s="43"/>
      <c r="AM22" s="43"/>
      <c r="AN22" s="43"/>
      <c r="AO22" s="43"/>
      <c r="AP22" s="43"/>
      <c r="AQ22" s="43"/>
      <c r="AR22" s="43"/>
      <c r="AS22" s="43"/>
      <c r="AT22" s="32"/>
      <c r="AU22" s="43"/>
      <c r="AV22" s="43"/>
      <c r="AW22" s="32"/>
      <c r="AX22" s="43"/>
      <c r="AY22" s="32"/>
      <c r="AZ22" s="43"/>
      <c r="BA22" s="32"/>
      <c r="BB22" s="43"/>
      <c r="BC22" s="32"/>
      <c r="BD22" s="43">
        <v>24288</v>
      </c>
      <c r="BE22" s="32"/>
      <c r="BF22" s="43">
        <v>24288</v>
      </c>
      <c r="BG22" s="32"/>
      <c r="BH22" s="43">
        <v>26334</v>
      </c>
      <c r="BI22" s="32"/>
      <c r="BJ22" s="43">
        <v>28598</v>
      </c>
      <c r="BK22" s="32"/>
      <c r="BL22" s="43">
        <v>29742</v>
      </c>
      <c r="BM22" s="32"/>
    </row>
    <row r="23" spans="1:65" s="35" customFormat="1" ht="12.45" customHeight="1">
      <c r="B23" s="35" t="s">
        <v>57</v>
      </c>
      <c r="C23" s="41"/>
      <c r="D23" s="42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32"/>
      <c r="AB23" s="41"/>
      <c r="AC23" s="32"/>
      <c r="AD23" s="41"/>
      <c r="AE23" s="32">
        <v>16080</v>
      </c>
      <c r="AF23" s="41"/>
      <c r="AG23" s="32">
        <v>17128</v>
      </c>
      <c r="AH23" s="32">
        <v>1018</v>
      </c>
      <c r="AI23" s="32">
        <v>18056</v>
      </c>
      <c r="AJ23" s="32"/>
      <c r="AK23" s="43">
        <v>18812</v>
      </c>
      <c r="AL23" s="43"/>
      <c r="AM23" s="43">
        <v>19584</v>
      </c>
      <c r="AN23" s="43"/>
      <c r="AO23" s="43">
        <v>20264</v>
      </c>
      <c r="AP23" s="43"/>
      <c r="AQ23" s="43">
        <v>20796</v>
      </c>
      <c r="AR23" s="43"/>
      <c r="AS23" s="43">
        <v>21284</v>
      </c>
      <c r="AT23" s="32"/>
      <c r="AU23" s="43">
        <v>21654</v>
      </c>
      <c r="AV23" s="43">
        <v>21914</v>
      </c>
      <c r="AW23" s="32"/>
      <c r="AX23" s="43">
        <v>22682</v>
      </c>
      <c r="AY23" s="32"/>
      <c r="AZ23" s="43">
        <v>23578</v>
      </c>
      <c r="BA23" s="32"/>
      <c r="BB23" s="43">
        <v>24800</v>
      </c>
      <c r="BC23" s="32"/>
      <c r="BD23" s="43">
        <v>26402</v>
      </c>
      <c r="BE23" s="32"/>
      <c r="BF23" s="43">
        <v>26402</v>
      </c>
      <c r="BG23" s="32"/>
      <c r="BH23" s="43">
        <v>27432</v>
      </c>
      <c r="BI23" s="32"/>
      <c r="BJ23" s="43">
        <v>28598</v>
      </c>
      <c r="BK23" s="32"/>
      <c r="BL23" s="43">
        <v>29742</v>
      </c>
      <c r="BM23" s="32"/>
    </row>
    <row r="24" spans="1:65" s="35" customFormat="1" ht="12.45" customHeight="1">
      <c r="B24" s="35" t="s">
        <v>72</v>
      </c>
      <c r="C24" s="41"/>
      <c r="D24" s="42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32"/>
      <c r="AB24" s="41"/>
      <c r="AC24" s="32"/>
      <c r="AD24" s="41"/>
      <c r="AE24" s="32"/>
      <c r="AF24" s="41"/>
      <c r="AG24" s="32"/>
      <c r="AH24" s="32"/>
      <c r="AI24" s="32"/>
      <c r="AJ24" s="32"/>
      <c r="AK24" s="43"/>
      <c r="AL24" s="43"/>
      <c r="AM24" s="43"/>
      <c r="AN24" s="43"/>
      <c r="AO24" s="43"/>
      <c r="AP24" s="43"/>
      <c r="AQ24" s="43"/>
      <c r="AR24" s="43"/>
      <c r="AS24" s="43"/>
      <c r="AT24" s="32"/>
      <c r="AU24" s="43"/>
      <c r="AV24" s="43"/>
      <c r="AW24" s="32"/>
      <c r="AX24" s="43"/>
      <c r="AY24" s="32"/>
      <c r="AZ24" s="43"/>
      <c r="BA24" s="32"/>
      <c r="BB24" s="43">
        <v>22678</v>
      </c>
      <c r="BC24" s="32"/>
      <c r="BD24" s="43">
        <v>24350</v>
      </c>
      <c r="BE24" s="32"/>
      <c r="BF24" s="43">
        <v>24350</v>
      </c>
      <c r="BG24" s="32"/>
      <c r="BH24" s="43">
        <v>25880</v>
      </c>
      <c r="BI24" s="32"/>
      <c r="BJ24" s="43">
        <v>26980</v>
      </c>
      <c r="BK24" s="32"/>
      <c r="BL24" s="43">
        <v>28060</v>
      </c>
      <c r="BM24" s="32"/>
    </row>
    <row r="25" spans="1:65" s="35" customFormat="1" ht="12.45" customHeight="1">
      <c r="B25" s="35" t="s">
        <v>73</v>
      </c>
      <c r="C25" s="41"/>
      <c r="D25" s="42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32"/>
      <c r="AB25" s="41"/>
      <c r="AC25" s="32"/>
      <c r="AD25" s="41"/>
      <c r="AE25" s="32"/>
      <c r="AF25" s="41"/>
      <c r="AG25" s="32"/>
      <c r="AH25" s="32"/>
      <c r="AI25" s="32"/>
      <c r="AJ25" s="32"/>
      <c r="AK25" s="43"/>
      <c r="AL25" s="43"/>
      <c r="AM25" s="43"/>
      <c r="AN25" s="43"/>
      <c r="AO25" s="43"/>
      <c r="AP25" s="43"/>
      <c r="AQ25" s="43"/>
      <c r="AR25" s="43"/>
      <c r="AS25" s="43"/>
      <c r="AT25" s="32"/>
      <c r="AU25" s="43"/>
      <c r="AV25" s="43"/>
      <c r="AW25" s="32"/>
      <c r="AX25" s="43"/>
      <c r="AY25" s="32"/>
      <c r="AZ25" s="43">
        <v>21826</v>
      </c>
      <c r="BA25" s="32"/>
      <c r="BB25" s="43">
        <v>23212</v>
      </c>
      <c r="BC25" s="32"/>
      <c r="BD25" s="43">
        <v>24908</v>
      </c>
      <c r="BE25" s="32"/>
      <c r="BF25" s="43">
        <v>24908</v>
      </c>
      <c r="BG25" s="32"/>
      <c r="BH25" s="43">
        <v>25880</v>
      </c>
      <c r="BI25" s="32"/>
      <c r="BJ25" s="43">
        <v>26980</v>
      </c>
      <c r="BK25" s="32"/>
      <c r="BL25" s="43">
        <v>28060</v>
      </c>
      <c r="BM25" s="32"/>
    </row>
    <row r="26" spans="1:65" s="77" customFormat="1" ht="4.2" customHeight="1">
      <c r="C26" s="82"/>
      <c r="D26" s="83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4"/>
      <c r="AB26" s="82"/>
      <c r="AC26" s="84"/>
      <c r="AD26" s="82"/>
      <c r="AE26" s="84"/>
      <c r="AF26" s="82"/>
      <c r="AG26" s="84"/>
      <c r="AH26" s="84"/>
      <c r="AI26" s="84"/>
      <c r="AJ26" s="84"/>
      <c r="AK26" s="85"/>
      <c r="AL26" s="85"/>
      <c r="AM26" s="85"/>
      <c r="AN26" s="85"/>
      <c r="AO26" s="85"/>
      <c r="AP26" s="85"/>
      <c r="AQ26" s="85"/>
      <c r="AR26" s="85"/>
      <c r="AS26" s="85"/>
      <c r="AT26" s="84"/>
      <c r="AU26" s="85"/>
      <c r="AV26" s="85"/>
      <c r="AW26" s="84"/>
      <c r="AX26" s="85"/>
      <c r="AY26" s="84"/>
      <c r="AZ26" s="85"/>
      <c r="BA26" s="84"/>
      <c r="BB26" s="85"/>
      <c r="BC26" s="84"/>
      <c r="BD26" s="85"/>
      <c r="BE26" s="84"/>
      <c r="BF26" s="85"/>
      <c r="BG26" s="84"/>
      <c r="BH26" s="85"/>
      <c r="BI26" s="84"/>
      <c r="BJ26" s="85"/>
      <c r="BK26" s="84"/>
      <c r="BL26" s="85"/>
      <c r="BM26" s="84"/>
    </row>
    <row r="27" spans="1:65" s="45" customFormat="1" ht="15" customHeight="1">
      <c r="A27" s="44"/>
      <c r="B27" s="45" t="s">
        <v>32</v>
      </c>
      <c r="C27" s="46"/>
      <c r="D27" s="47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8"/>
      <c r="Z27" s="48"/>
      <c r="AA27" s="49"/>
      <c r="AB27" s="48"/>
      <c r="AC27" s="49"/>
      <c r="AD27" s="48"/>
      <c r="AE27" s="49"/>
      <c r="AF27" s="48"/>
      <c r="AG27" s="49"/>
      <c r="AH27" s="49"/>
      <c r="AI27" s="49"/>
      <c r="AJ27" s="49"/>
      <c r="AK27" s="50"/>
      <c r="AL27" s="50"/>
      <c r="AM27" s="50"/>
      <c r="AN27" s="50"/>
      <c r="AO27" s="50"/>
      <c r="AP27" s="50"/>
      <c r="AQ27" s="50"/>
      <c r="AR27" s="50"/>
      <c r="AS27" s="50"/>
      <c r="AT27" s="33"/>
      <c r="AU27" s="50"/>
      <c r="AV27" s="149"/>
      <c r="AW27" s="149"/>
      <c r="AX27" s="149">
        <v>20962</v>
      </c>
      <c r="AY27" s="149"/>
      <c r="AZ27" s="149">
        <v>22306</v>
      </c>
      <c r="BA27" s="149"/>
      <c r="BB27" s="149">
        <v>23700</v>
      </c>
      <c r="BC27" s="149"/>
      <c r="BD27" s="149">
        <v>24862</v>
      </c>
      <c r="BE27" s="33"/>
      <c r="BF27" s="149">
        <v>24862</v>
      </c>
      <c r="BG27" s="33"/>
      <c r="BH27" s="149">
        <v>25832</v>
      </c>
      <c r="BI27" s="33"/>
      <c r="BJ27" s="149">
        <v>26930</v>
      </c>
      <c r="BK27" s="33"/>
      <c r="BL27" s="149">
        <v>28008</v>
      </c>
      <c r="BM27" s="33"/>
    </row>
    <row r="28" spans="1:65" s="40" customFormat="1" ht="15" hidden="1" customHeight="1">
      <c r="A28" s="34"/>
      <c r="B28" s="35" t="s">
        <v>25</v>
      </c>
      <c r="C28" s="36"/>
      <c r="D28" s="37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8"/>
      <c r="AB28" s="36"/>
      <c r="AC28" s="38"/>
      <c r="AD28" s="36"/>
      <c r="AE28" s="38"/>
      <c r="AF28" s="36"/>
      <c r="AG28" s="38"/>
      <c r="AH28" s="38"/>
      <c r="AI28" s="38"/>
      <c r="AJ28" s="38"/>
      <c r="AK28" s="39"/>
      <c r="AL28" s="39"/>
      <c r="AM28" s="39"/>
      <c r="AN28" s="39"/>
      <c r="AO28" s="39"/>
      <c r="AP28" s="39"/>
      <c r="AQ28" s="39"/>
      <c r="AR28" s="39"/>
      <c r="AS28" s="39"/>
      <c r="AT28" s="38"/>
      <c r="AU28" s="39"/>
      <c r="AV28" s="39"/>
      <c r="AW28" s="38"/>
      <c r="AX28" s="39">
        <v>23182</v>
      </c>
      <c r="AY28" s="38"/>
      <c r="AZ28" s="39">
        <v>24594</v>
      </c>
      <c r="BA28" s="38"/>
      <c r="BB28" s="39">
        <v>26358</v>
      </c>
      <c r="BC28" s="38"/>
      <c r="BD28" s="39">
        <v>28036</v>
      </c>
      <c r="BE28" s="38"/>
      <c r="BF28" s="39">
        <v>28036</v>
      </c>
      <c r="BG28" s="38"/>
      <c r="BH28" s="39">
        <v>28036</v>
      </c>
      <c r="BI28" s="38"/>
      <c r="BJ28" s="39">
        <v>28036</v>
      </c>
      <c r="BK28" s="38"/>
      <c r="BL28" s="39">
        <v>28036</v>
      </c>
      <c r="BM28" s="38"/>
    </row>
    <row r="29" spans="1:65" s="35" customFormat="1" ht="12.45" customHeight="1">
      <c r="B29" s="35" t="s">
        <v>27</v>
      </c>
      <c r="C29" s="41"/>
      <c r="D29" s="42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32"/>
      <c r="AB29" s="41"/>
      <c r="AC29" s="32"/>
      <c r="AD29" s="41"/>
      <c r="AE29" s="32"/>
      <c r="AF29" s="41"/>
      <c r="AG29" s="32"/>
      <c r="AH29" s="32"/>
      <c r="AI29" s="32"/>
      <c r="AJ29" s="32"/>
      <c r="AK29" s="43"/>
      <c r="AL29" s="43"/>
      <c r="AM29" s="43"/>
      <c r="AN29" s="43"/>
      <c r="AO29" s="43"/>
      <c r="AP29" s="43"/>
      <c r="AQ29" s="43"/>
      <c r="AR29" s="43"/>
      <c r="AS29" s="43"/>
      <c r="AT29" s="32"/>
      <c r="AU29" s="43"/>
      <c r="AV29" s="43"/>
      <c r="AW29" s="32"/>
      <c r="AX29" s="43">
        <v>22244</v>
      </c>
      <c r="AY29" s="32"/>
      <c r="AZ29" s="43">
        <v>23734</v>
      </c>
      <c r="BA29" s="32"/>
      <c r="BB29" s="43">
        <v>25300</v>
      </c>
      <c r="BC29" s="32"/>
      <c r="BD29" s="43">
        <v>26540</v>
      </c>
      <c r="BE29" s="32"/>
      <c r="BF29" s="43">
        <v>26540</v>
      </c>
      <c r="BG29" s="32"/>
      <c r="BH29" s="43">
        <v>27576</v>
      </c>
      <c r="BI29" s="32"/>
      <c r="BJ29" s="43">
        <v>28748</v>
      </c>
      <c r="BK29" s="32"/>
      <c r="BL29" s="43">
        <v>29898</v>
      </c>
      <c r="BM29" s="32"/>
    </row>
    <row r="30" spans="1:65" s="35" customFormat="1" ht="12.45" customHeight="1">
      <c r="B30" s="161" t="s">
        <v>114</v>
      </c>
      <c r="C30" s="41"/>
      <c r="D30" s="42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32"/>
      <c r="AB30" s="41"/>
      <c r="AC30" s="32"/>
      <c r="AD30" s="41"/>
      <c r="AE30" s="32"/>
      <c r="AF30" s="41"/>
      <c r="AG30" s="32"/>
      <c r="AH30" s="32"/>
      <c r="AI30" s="32"/>
      <c r="AJ30" s="32"/>
      <c r="AK30" s="43">
        <v>6256</v>
      </c>
      <c r="AL30" s="43"/>
      <c r="AM30" s="43">
        <v>7132</v>
      </c>
      <c r="AN30" s="43"/>
      <c r="AO30" s="43">
        <v>7990</v>
      </c>
      <c r="AP30" s="43"/>
      <c r="AQ30" s="43">
        <v>8290</v>
      </c>
      <c r="AR30" s="43"/>
      <c r="AS30" s="43">
        <v>8290</v>
      </c>
      <c r="AT30" s="32"/>
      <c r="AU30" s="43">
        <v>8290</v>
      </c>
      <c r="AV30" s="43">
        <v>8290</v>
      </c>
      <c r="AW30" s="32"/>
      <c r="AX30" s="43">
        <v>8852</v>
      </c>
      <c r="AY30" s="32"/>
      <c r="AZ30" s="43">
        <v>9436</v>
      </c>
      <c r="BA30" s="32"/>
      <c r="BB30" s="43">
        <v>10036</v>
      </c>
      <c r="BC30" s="32"/>
      <c r="BD30" s="98"/>
      <c r="BE30" s="32"/>
      <c r="BF30" s="98"/>
      <c r="BG30" s="32"/>
      <c r="BH30" s="43"/>
      <c r="BI30" s="32"/>
      <c r="BJ30" s="43"/>
      <c r="BK30" s="32"/>
      <c r="BL30" s="162">
        <v>29200</v>
      </c>
      <c r="BM30" s="32"/>
    </row>
    <row r="31" spans="1:65" s="35" customFormat="1" ht="12.45" customHeight="1">
      <c r="B31" s="35" t="s">
        <v>20</v>
      </c>
      <c r="C31" s="41"/>
      <c r="D31" s="42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32"/>
      <c r="AB31" s="41"/>
      <c r="AC31" s="32"/>
      <c r="AD31" s="41"/>
      <c r="AE31" s="32"/>
      <c r="AF31" s="41"/>
      <c r="AG31" s="32"/>
      <c r="AH31" s="32"/>
      <c r="AI31" s="32"/>
      <c r="AJ31" s="32"/>
      <c r="AK31" s="43"/>
      <c r="AL31" s="43"/>
      <c r="AM31" s="43"/>
      <c r="AN31" s="43"/>
      <c r="AO31" s="43"/>
      <c r="AP31" s="43"/>
      <c r="AQ31" s="43"/>
      <c r="AR31" s="43"/>
      <c r="AS31" s="43"/>
      <c r="AT31" s="32"/>
      <c r="AU31" s="43"/>
      <c r="AV31" s="43"/>
      <c r="AW31" s="32"/>
      <c r="AX31" s="43">
        <v>22710</v>
      </c>
      <c r="AY31" s="32"/>
      <c r="AZ31" s="43">
        <v>24288</v>
      </c>
      <c r="BA31" s="32"/>
      <c r="BB31" s="43">
        <v>26206</v>
      </c>
      <c r="BC31" s="32"/>
      <c r="BD31" s="43">
        <v>28036</v>
      </c>
      <c r="BE31" s="32"/>
      <c r="BF31" s="43">
        <v>28036</v>
      </c>
      <c r="BG31" s="32"/>
      <c r="BH31" s="43">
        <v>29130</v>
      </c>
      <c r="BI31" s="32"/>
      <c r="BJ31" s="43">
        <v>30368</v>
      </c>
      <c r="BK31" s="32"/>
      <c r="BL31" s="43">
        <v>31584</v>
      </c>
      <c r="BM31" s="32"/>
    </row>
    <row r="32" spans="1:65" s="35" customFormat="1" ht="12.45" customHeight="1">
      <c r="B32" s="35" t="s">
        <v>71</v>
      </c>
      <c r="C32" s="41"/>
      <c r="D32" s="42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32"/>
      <c r="AB32" s="41"/>
      <c r="AC32" s="32"/>
      <c r="AD32" s="41"/>
      <c r="AE32" s="32"/>
      <c r="AF32" s="41"/>
      <c r="AG32" s="32"/>
      <c r="AH32" s="32"/>
      <c r="AI32" s="32"/>
      <c r="AJ32" s="32"/>
      <c r="AK32" s="43"/>
      <c r="AL32" s="43"/>
      <c r="AM32" s="43"/>
      <c r="AN32" s="43"/>
      <c r="AO32" s="43"/>
      <c r="AP32" s="43"/>
      <c r="AQ32" s="43"/>
      <c r="AR32" s="43"/>
      <c r="AS32" s="43"/>
      <c r="AT32" s="32"/>
      <c r="AU32" s="43"/>
      <c r="AV32" s="43"/>
      <c r="AW32" s="32"/>
      <c r="AX32" s="43"/>
      <c r="AY32" s="32"/>
      <c r="AZ32" s="43"/>
      <c r="BA32" s="32"/>
      <c r="BB32" s="43"/>
      <c r="BC32" s="32"/>
      <c r="BD32" s="43">
        <v>25920</v>
      </c>
      <c r="BE32" s="32"/>
      <c r="BF32" s="43">
        <v>25920</v>
      </c>
      <c r="BG32" s="32"/>
      <c r="BH32" s="43">
        <v>28030</v>
      </c>
      <c r="BI32" s="32"/>
      <c r="BJ32" s="43">
        <v>30368</v>
      </c>
      <c r="BK32" s="32"/>
      <c r="BL32" s="43">
        <v>31584</v>
      </c>
      <c r="BM32" s="32"/>
    </row>
    <row r="33" spans="1:65" s="35" customFormat="1" ht="12.45" customHeight="1">
      <c r="B33" s="35" t="s">
        <v>57</v>
      </c>
      <c r="C33" s="41"/>
      <c r="D33" s="42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32"/>
      <c r="AB33" s="41"/>
      <c r="AC33" s="32"/>
      <c r="AD33" s="41"/>
      <c r="AE33" s="32"/>
      <c r="AF33" s="41"/>
      <c r="AG33" s="32"/>
      <c r="AH33" s="32"/>
      <c r="AI33" s="32"/>
      <c r="AJ33" s="32"/>
      <c r="AK33" s="43"/>
      <c r="AL33" s="43"/>
      <c r="AM33" s="43"/>
      <c r="AN33" s="43"/>
      <c r="AO33" s="43"/>
      <c r="AP33" s="43"/>
      <c r="AQ33" s="43"/>
      <c r="AR33" s="43"/>
      <c r="AS33" s="43"/>
      <c r="AT33" s="32"/>
      <c r="AU33" s="43"/>
      <c r="AV33" s="43"/>
      <c r="AW33" s="32"/>
      <c r="AX33" s="43">
        <v>23182</v>
      </c>
      <c r="AY33" s="32"/>
      <c r="AZ33" s="43">
        <v>24594</v>
      </c>
      <c r="BA33" s="32"/>
      <c r="BB33" s="43">
        <v>26358</v>
      </c>
      <c r="BC33" s="32"/>
      <c r="BD33" s="43">
        <v>28036</v>
      </c>
      <c r="BE33" s="32"/>
      <c r="BF33" s="43">
        <v>28036</v>
      </c>
      <c r="BG33" s="32"/>
      <c r="BH33" s="43">
        <v>29130</v>
      </c>
      <c r="BI33" s="32"/>
      <c r="BJ33" s="43">
        <v>30368</v>
      </c>
      <c r="BK33" s="32"/>
      <c r="BL33" s="43">
        <v>31584</v>
      </c>
      <c r="BM33" s="32"/>
    </row>
    <row r="34" spans="1:65" s="35" customFormat="1" ht="12.45" customHeight="1">
      <c r="B34" s="35" t="s">
        <v>72</v>
      </c>
      <c r="C34" s="41"/>
      <c r="D34" s="42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32"/>
      <c r="AB34" s="41"/>
      <c r="AC34" s="32"/>
      <c r="AD34" s="41"/>
      <c r="AE34" s="32"/>
      <c r="AF34" s="41"/>
      <c r="AG34" s="32"/>
      <c r="AH34" s="32"/>
      <c r="AI34" s="32"/>
      <c r="AJ34" s="32"/>
      <c r="AK34" s="43"/>
      <c r="AL34" s="43"/>
      <c r="AM34" s="43"/>
      <c r="AN34" s="43"/>
      <c r="AO34" s="43"/>
      <c r="AP34" s="43"/>
      <c r="AQ34" s="43"/>
      <c r="AR34" s="43"/>
      <c r="AS34" s="43"/>
      <c r="AT34" s="32"/>
      <c r="AU34" s="43"/>
      <c r="AV34" s="43"/>
      <c r="AW34" s="32"/>
      <c r="AX34" s="43"/>
      <c r="AY34" s="32"/>
      <c r="AZ34" s="43"/>
      <c r="BA34" s="32"/>
      <c r="BB34" s="43">
        <v>24234</v>
      </c>
      <c r="BC34" s="32"/>
      <c r="BD34" s="43">
        <v>25982</v>
      </c>
      <c r="BE34" s="32"/>
      <c r="BF34" s="43">
        <v>25982</v>
      </c>
      <c r="BG34" s="32"/>
      <c r="BH34" s="43">
        <v>27576</v>
      </c>
      <c r="BI34" s="32"/>
      <c r="BJ34" s="43">
        <v>28748</v>
      </c>
      <c r="BK34" s="32"/>
      <c r="BL34" s="43">
        <v>29898</v>
      </c>
      <c r="BM34" s="32"/>
    </row>
    <row r="35" spans="1:65" s="35" customFormat="1" ht="12.45" customHeight="1">
      <c r="B35" s="35" t="s">
        <v>73</v>
      </c>
      <c r="C35" s="41"/>
      <c r="D35" s="42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32"/>
      <c r="AB35" s="41"/>
      <c r="AC35" s="32"/>
      <c r="AD35" s="41"/>
      <c r="AE35" s="32"/>
      <c r="AF35" s="41"/>
      <c r="AG35" s="32"/>
      <c r="AH35" s="32"/>
      <c r="AI35" s="32"/>
      <c r="AJ35" s="32"/>
      <c r="AK35" s="43"/>
      <c r="AL35" s="43"/>
      <c r="AM35" s="43"/>
      <c r="AN35" s="43"/>
      <c r="AO35" s="43"/>
      <c r="AP35" s="43"/>
      <c r="AQ35" s="43"/>
      <c r="AR35" s="43"/>
      <c r="AS35" s="43"/>
      <c r="AT35" s="32"/>
      <c r="AU35" s="43"/>
      <c r="AV35" s="43"/>
      <c r="AW35" s="32"/>
      <c r="AX35" s="43"/>
      <c r="AY35" s="32"/>
      <c r="AZ35" s="43">
        <v>22840</v>
      </c>
      <c r="BA35" s="32"/>
      <c r="BB35" s="43">
        <v>24768</v>
      </c>
      <c r="BC35" s="32"/>
      <c r="BD35" s="43">
        <v>26540</v>
      </c>
      <c r="BE35" s="32"/>
      <c r="BF35" s="43">
        <v>26540</v>
      </c>
      <c r="BG35" s="32"/>
      <c r="BH35" s="43">
        <v>27576</v>
      </c>
      <c r="BI35" s="32"/>
      <c r="BJ35" s="43">
        <v>28748</v>
      </c>
      <c r="BK35" s="32"/>
      <c r="BL35" s="43">
        <v>29898</v>
      </c>
      <c r="BM35" s="32"/>
    </row>
    <row r="36" spans="1:65" s="76" customFormat="1" ht="4.95" customHeight="1">
      <c r="A36" s="151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2"/>
      <c r="BF36" s="153"/>
      <c r="BG36" s="152"/>
      <c r="BH36" s="153"/>
      <c r="BI36" s="152"/>
      <c r="BJ36" s="153"/>
      <c r="BK36" s="152"/>
      <c r="BL36" s="153"/>
      <c r="BM36" s="152"/>
    </row>
    <row r="37" spans="1:65" s="44" customFormat="1" ht="15" customHeight="1">
      <c r="B37" s="45" t="s">
        <v>1</v>
      </c>
      <c r="C37" s="46">
        <v>2478</v>
      </c>
      <c r="D37" s="47"/>
      <c r="E37" s="46">
        <v>2604</v>
      </c>
      <c r="F37" s="46"/>
      <c r="G37" s="46">
        <v>2721</v>
      </c>
      <c r="H37" s="46"/>
      <c r="I37" s="46">
        <v>2834</v>
      </c>
      <c r="J37" s="46"/>
      <c r="K37" s="46">
        <v>2934</v>
      </c>
      <c r="L37" s="46"/>
      <c r="M37" s="46">
        <v>3048</v>
      </c>
      <c r="N37" s="46"/>
      <c r="O37" s="46">
        <v>3166</v>
      </c>
      <c r="P37" s="46"/>
      <c r="Q37" s="46">
        <v>3308</v>
      </c>
      <c r="R37" s="46"/>
      <c r="S37" s="46">
        <v>3452</v>
      </c>
      <c r="T37" s="46"/>
      <c r="U37" s="46">
        <v>3702</v>
      </c>
      <c r="V37" s="46"/>
      <c r="W37" s="46">
        <v>4388</v>
      </c>
      <c r="X37" s="46"/>
      <c r="Y37" s="48">
        <v>5038</v>
      </c>
      <c r="Z37" s="48"/>
      <c r="AA37" s="49">
        <v>5488</v>
      </c>
      <c r="AB37" s="48"/>
      <c r="AC37" s="49">
        <v>5708</v>
      </c>
      <c r="AD37" s="48"/>
      <c r="AE37" s="49">
        <v>5936</v>
      </c>
      <c r="AF37" s="48"/>
      <c r="AG37" s="49">
        <v>6246</v>
      </c>
      <c r="AH37" s="49"/>
      <c r="AI37" s="49">
        <v>6446</v>
      </c>
      <c r="AJ37" s="49"/>
      <c r="AK37" s="50">
        <v>6716</v>
      </c>
      <c r="AL37" s="50"/>
      <c r="AM37" s="50">
        <v>7120</v>
      </c>
      <c r="AN37" s="50"/>
      <c r="AO37" s="50">
        <v>7476</v>
      </c>
      <c r="AP37" s="50"/>
      <c r="AQ37" s="50">
        <v>7756</v>
      </c>
      <c r="AR37" s="50"/>
      <c r="AS37" s="50">
        <v>7848</v>
      </c>
      <c r="AT37" s="30"/>
      <c r="AU37" s="50">
        <v>7990</v>
      </c>
      <c r="AV37" s="149">
        <v>8130</v>
      </c>
      <c r="AW37" s="149"/>
      <c r="AX37" s="149">
        <v>8474</v>
      </c>
      <c r="AY37" s="149"/>
      <c r="AZ37" s="149">
        <v>8944</v>
      </c>
      <c r="BA37" s="149"/>
      <c r="BB37" s="149">
        <v>9302</v>
      </c>
      <c r="BC37" s="149"/>
      <c r="BD37" s="149">
        <v>9758</v>
      </c>
      <c r="BE37" s="30"/>
      <c r="BF37" s="149">
        <v>9758</v>
      </c>
      <c r="BG37" s="30"/>
      <c r="BH37" s="149">
        <v>10140</v>
      </c>
      <c r="BI37" s="30"/>
      <c r="BJ37" s="149">
        <v>10572</v>
      </c>
      <c r="BK37" s="30"/>
      <c r="BL37" s="149">
        <v>10996</v>
      </c>
      <c r="BM37" s="30"/>
    </row>
    <row r="38" spans="1:65" s="35" customFormat="1" ht="12.45" customHeight="1">
      <c r="B38" s="35" t="s">
        <v>27</v>
      </c>
      <c r="C38" s="41"/>
      <c r="D38" s="42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32"/>
      <c r="AB38" s="41"/>
      <c r="AC38" s="32"/>
      <c r="AD38" s="41"/>
      <c r="AE38" s="32"/>
      <c r="AF38" s="41"/>
      <c r="AG38" s="32"/>
      <c r="AH38" s="32"/>
      <c r="AI38" s="32"/>
      <c r="AJ38" s="32"/>
      <c r="AK38" s="43"/>
      <c r="AL38" s="43"/>
      <c r="AM38" s="43"/>
      <c r="AN38" s="43"/>
      <c r="AO38" s="43"/>
      <c r="AP38" s="43"/>
      <c r="AQ38" s="43">
        <v>8156</v>
      </c>
      <c r="AR38" s="43"/>
      <c r="AS38" s="43">
        <v>8654</v>
      </c>
      <c r="AT38" s="32"/>
      <c r="AU38" s="43">
        <v>9210</v>
      </c>
      <c r="AV38" s="43">
        <v>9372</v>
      </c>
      <c r="AW38" s="32"/>
      <c r="AX38" s="43">
        <v>9770</v>
      </c>
      <c r="AY38" s="32"/>
      <c r="AZ38" s="43">
        <v>10280</v>
      </c>
      <c r="BA38" s="32"/>
      <c r="BB38" s="43">
        <v>10902</v>
      </c>
      <c r="BC38" s="32"/>
      <c r="BD38" s="43">
        <v>11436</v>
      </c>
      <c r="BE38" s="32"/>
      <c r="BF38" s="43">
        <v>11436</v>
      </c>
      <c r="BG38" s="32"/>
      <c r="BH38" s="43">
        <v>11882</v>
      </c>
      <c r="BI38" s="32"/>
      <c r="BJ38" s="43">
        <v>12388</v>
      </c>
      <c r="BK38" s="32"/>
      <c r="BL38" s="43">
        <v>12884</v>
      </c>
      <c r="BM38" s="32"/>
    </row>
    <row r="39" spans="1:65" s="35" customFormat="1" ht="12.45" customHeight="1">
      <c r="B39" s="35" t="s">
        <v>74</v>
      </c>
      <c r="C39" s="41"/>
      <c r="D39" s="42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32"/>
      <c r="AB39" s="41"/>
      <c r="AC39" s="32"/>
      <c r="AD39" s="41"/>
      <c r="AE39" s="32"/>
      <c r="AF39" s="41"/>
      <c r="AG39" s="32"/>
      <c r="AH39" s="32"/>
      <c r="AI39" s="32"/>
      <c r="AJ39" s="32"/>
      <c r="AK39" s="43"/>
      <c r="AL39" s="43"/>
      <c r="AM39" s="43"/>
      <c r="AN39" s="43"/>
      <c r="AO39" s="43">
        <v>9076</v>
      </c>
      <c r="AP39" s="43"/>
      <c r="AQ39" s="43">
        <v>9416</v>
      </c>
      <c r="AR39" s="43"/>
      <c r="AS39" s="43">
        <v>9528</v>
      </c>
      <c r="AT39" s="32"/>
      <c r="AU39" s="43">
        <v>9700</v>
      </c>
      <c r="AV39" s="43">
        <v>9870</v>
      </c>
      <c r="AW39" s="32"/>
      <c r="AX39" s="43">
        <v>10288</v>
      </c>
      <c r="AY39" s="32"/>
      <c r="AZ39" s="43">
        <v>10812</v>
      </c>
      <c r="BA39" s="32"/>
      <c r="BB39" s="43">
        <v>11542</v>
      </c>
      <c r="BC39" s="32"/>
      <c r="BD39" s="43">
        <v>12494</v>
      </c>
      <c r="BE39" s="32"/>
      <c r="BF39" s="43">
        <v>12494</v>
      </c>
      <c r="BG39" s="32"/>
      <c r="BH39" s="43">
        <v>12982</v>
      </c>
      <c r="BI39" s="32"/>
      <c r="BJ39" s="43">
        <v>13534</v>
      </c>
      <c r="BK39" s="32"/>
      <c r="BL39" s="43">
        <v>14076</v>
      </c>
      <c r="BM39" s="32"/>
    </row>
    <row r="40" spans="1:65" s="35" customFormat="1" ht="12.45" customHeight="1">
      <c r="B40" s="35" t="s">
        <v>75</v>
      </c>
      <c r="C40" s="41"/>
      <c r="D40" s="42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32"/>
      <c r="AB40" s="41"/>
      <c r="AC40" s="32"/>
      <c r="AD40" s="41"/>
      <c r="AE40" s="32"/>
      <c r="AF40" s="41"/>
      <c r="AG40" s="32"/>
      <c r="AH40" s="32"/>
      <c r="AI40" s="32">
        <v>6946</v>
      </c>
      <c r="AJ40" s="32"/>
      <c r="AK40" s="43">
        <v>7738</v>
      </c>
      <c r="AL40" s="43"/>
      <c r="AM40" s="43">
        <v>8204</v>
      </c>
      <c r="AN40" s="43"/>
      <c r="AO40" s="43">
        <v>8616</v>
      </c>
      <c r="AP40" s="43"/>
      <c r="AQ40" s="43">
        <v>8940</v>
      </c>
      <c r="AR40" s="43"/>
      <c r="AS40" s="43">
        <v>9046</v>
      </c>
      <c r="AT40" s="32"/>
      <c r="AU40" s="43">
        <v>9210</v>
      </c>
      <c r="AV40" s="43">
        <v>9372</v>
      </c>
      <c r="AW40" s="32"/>
      <c r="AX40" s="43">
        <v>9770</v>
      </c>
      <c r="AY40" s="32"/>
      <c r="AZ40" s="43">
        <v>10280</v>
      </c>
      <c r="BA40" s="32"/>
      <c r="BB40" s="43">
        <v>11276</v>
      </c>
      <c r="BC40" s="32"/>
      <c r="BD40" s="43">
        <v>12494</v>
      </c>
      <c r="BE40" s="32"/>
      <c r="BF40" s="43">
        <v>12494</v>
      </c>
      <c r="BG40" s="32"/>
      <c r="BH40" s="43">
        <v>12982</v>
      </c>
      <c r="BI40" s="32"/>
      <c r="BJ40" s="43">
        <v>13534</v>
      </c>
      <c r="BK40" s="32"/>
      <c r="BL40" s="43">
        <v>14076</v>
      </c>
      <c r="BM40" s="32"/>
    </row>
    <row r="41" spans="1:65" s="35" customFormat="1" ht="12.45" customHeight="1">
      <c r="B41" s="35" t="s">
        <v>76</v>
      </c>
      <c r="C41" s="41"/>
      <c r="D41" s="42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32"/>
      <c r="AB41" s="41"/>
      <c r="AC41" s="32"/>
      <c r="AD41" s="41"/>
      <c r="AE41" s="32"/>
      <c r="AF41" s="41"/>
      <c r="AG41" s="32"/>
      <c r="AH41" s="32"/>
      <c r="AI41" s="32"/>
      <c r="AJ41" s="32"/>
      <c r="AK41" s="43"/>
      <c r="AL41" s="43"/>
      <c r="AM41" s="43"/>
      <c r="AN41" s="43"/>
      <c r="AO41" s="43"/>
      <c r="AP41" s="43"/>
      <c r="AQ41" s="43"/>
      <c r="AR41" s="43"/>
      <c r="AS41" s="43"/>
      <c r="AT41" s="32"/>
      <c r="AU41" s="43"/>
      <c r="AV41" s="43"/>
      <c r="AW41" s="32"/>
      <c r="AX41" s="43"/>
      <c r="AY41" s="32"/>
      <c r="AZ41" s="43"/>
      <c r="BA41" s="32"/>
      <c r="BB41" s="43">
        <v>10174</v>
      </c>
      <c r="BC41" s="32"/>
      <c r="BD41" s="43">
        <v>11584</v>
      </c>
      <c r="BE41" s="32"/>
      <c r="BF41" s="43">
        <v>11584</v>
      </c>
      <c r="BG41" s="32"/>
      <c r="BH41" s="43">
        <v>12982</v>
      </c>
      <c r="BI41" s="32"/>
      <c r="BJ41" s="43">
        <v>13534</v>
      </c>
      <c r="BK41" s="32"/>
      <c r="BL41" s="43">
        <v>14076</v>
      </c>
      <c r="BM41" s="32"/>
    </row>
    <row r="42" spans="1:65" s="35" customFormat="1" ht="12.45" customHeight="1">
      <c r="B42" s="35" t="s">
        <v>77</v>
      </c>
      <c r="C42" s="41"/>
      <c r="D42" s="42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32"/>
      <c r="AB42" s="41"/>
      <c r="AC42" s="32"/>
      <c r="AD42" s="41"/>
      <c r="AE42" s="32"/>
      <c r="AF42" s="41"/>
      <c r="AG42" s="32"/>
      <c r="AH42" s="32"/>
      <c r="AI42" s="32"/>
      <c r="AJ42" s="32"/>
      <c r="AK42" s="43"/>
      <c r="AL42" s="43"/>
      <c r="AM42" s="43"/>
      <c r="AN42" s="43"/>
      <c r="AO42" s="43"/>
      <c r="AP42" s="43"/>
      <c r="AQ42" s="43"/>
      <c r="AR42" s="43"/>
      <c r="AS42" s="43"/>
      <c r="AT42" s="32"/>
      <c r="AU42" s="43"/>
      <c r="AV42" s="43"/>
      <c r="AW42" s="32"/>
      <c r="AX42" s="43"/>
      <c r="AY42" s="32"/>
      <c r="AZ42" s="43"/>
      <c r="BA42" s="32"/>
      <c r="BB42" s="43">
        <v>33966</v>
      </c>
      <c r="BC42" s="32"/>
      <c r="BD42" s="43">
        <v>33966</v>
      </c>
      <c r="BE42" s="32"/>
      <c r="BF42" s="43">
        <v>33966</v>
      </c>
      <c r="BG42" s="32"/>
      <c r="BH42" s="43">
        <v>33966</v>
      </c>
      <c r="BI42" s="32"/>
      <c r="BJ42" s="43">
        <v>33966</v>
      </c>
      <c r="BK42" s="32"/>
      <c r="BL42" s="43">
        <v>33966</v>
      </c>
      <c r="BM42" s="32"/>
    </row>
    <row r="43" spans="1:65" s="35" customFormat="1" ht="12.45" customHeight="1">
      <c r="B43" s="35" t="s">
        <v>53</v>
      </c>
      <c r="C43" s="41"/>
      <c r="D43" s="42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32"/>
      <c r="AB43" s="41"/>
      <c r="AC43" s="32"/>
      <c r="AD43" s="41"/>
      <c r="AE43" s="32"/>
      <c r="AF43" s="41"/>
      <c r="AG43" s="32"/>
      <c r="AH43" s="32"/>
      <c r="AI43" s="32"/>
      <c r="AJ43" s="32"/>
      <c r="AK43" s="43"/>
      <c r="AL43" s="43"/>
      <c r="AM43" s="43"/>
      <c r="AN43" s="43"/>
      <c r="AO43" s="43"/>
      <c r="AP43" s="43"/>
      <c r="AQ43" s="43"/>
      <c r="AR43" s="43"/>
      <c r="AS43" s="43"/>
      <c r="AT43" s="32"/>
      <c r="AU43" s="43"/>
      <c r="AV43" s="43"/>
      <c r="AW43" s="32"/>
      <c r="AX43" s="43"/>
      <c r="AY43" s="32"/>
      <c r="AZ43" s="43"/>
      <c r="BA43" s="32"/>
      <c r="BB43" s="43"/>
      <c r="BC43" s="32"/>
      <c r="BD43" s="43">
        <v>16020</v>
      </c>
      <c r="BE43" s="32"/>
      <c r="BF43" s="43">
        <v>16020</v>
      </c>
      <c r="BG43" s="32"/>
      <c r="BH43" s="43">
        <v>16020</v>
      </c>
      <c r="BI43" s="32"/>
      <c r="BJ43" s="43">
        <v>13534</v>
      </c>
      <c r="BK43" s="32"/>
      <c r="BL43" s="43">
        <v>22970</v>
      </c>
      <c r="BM43" s="32"/>
    </row>
    <row r="44" spans="1:65" s="35" customFormat="1" ht="12.45" customHeight="1">
      <c r="B44" s="35" t="s">
        <v>78</v>
      </c>
      <c r="C44" s="41"/>
      <c r="D44" s="42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32"/>
      <c r="AB44" s="41"/>
      <c r="AC44" s="32"/>
      <c r="AD44" s="41"/>
      <c r="AE44" s="32"/>
      <c r="AF44" s="41"/>
      <c r="AG44" s="32"/>
      <c r="AH44" s="32"/>
      <c r="AI44" s="32"/>
      <c r="AJ44" s="32"/>
      <c r="AK44" s="43"/>
      <c r="AL44" s="43"/>
      <c r="AM44" s="43"/>
      <c r="AN44" s="43"/>
      <c r="AO44" s="43"/>
      <c r="AP44" s="43"/>
      <c r="AQ44" s="43"/>
      <c r="AR44" s="43"/>
      <c r="AS44" s="43"/>
      <c r="AT44" s="32"/>
      <c r="AU44" s="43"/>
      <c r="AV44" s="43"/>
      <c r="AW44" s="32"/>
      <c r="AX44" s="43"/>
      <c r="AY44" s="32"/>
      <c r="AZ44" s="43"/>
      <c r="BA44" s="32"/>
      <c r="BB44" s="43">
        <v>9836</v>
      </c>
      <c r="BC44" s="32"/>
      <c r="BD44" s="43">
        <v>10878</v>
      </c>
      <c r="BE44" s="32"/>
      <c r="BF44" s="43">
        <v>10878</v>
      </c>
      <c r="BG44" s="32"/>
      <c r="BH44" s="43">
        <v>11882</v>
      </c>
      <c r="BI44" s="32"/>
      <c r="BJ44" s="43">
        <v>12388</v>
      </c>
      <c r="BK44" s="32"/>
      <c r="BL44" s="43">
        <v>12884</v>
      </c>
      <c r="BM44" s="32"/>
    </row>
    <row r="45" spans="1:65" s="35" customFormat="1" ht="12.45" customHeight="1">
      <c r="B45" s="35" t="s">
        <v>79</v>
      </c>
      <c r="C45" s="41"/>
      <c r="D45" s="42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32"/>
      <c r="AB45" s="41"/>
      <c r="AC45" s="32"/>
      <c r="AD45" s="41"/>
      <c r="AE45" s="32"/>
      <c r="AF45" s="41"/>
      <c r="AG45" s="32"/>
      <c r="AH45" s="32"/>
      <c r="AI45" s="32"/>
      <c r="AJ45" s="32"/>
      <c r="AK45" s="43"/>
      <c r="AL45" s="43"/>
      <c r="AM45" s="43"/>
      <c r="AN45" s="43"/>
      <c r="AO45" s="43"/>
      <c r="AP45" s="43"/>
      <c r="AQ45" s="43"/>
      <c r="AR45" s="43"/>
      <c r="AS45" s="43"/>
      <c r="AT45" s="32"/>
      <c r="AU45" s="43"/>
      <c r="AV45" s="43"/>
      <c r="AW45" s="32"/>
      <c r="AX45" s="43"/>
      <c r="AY45" s="32"/>
      <c r="AZ45" s="43">
        <v>9318</v>
      </c>
      <c r="BA45" s="32"/>
      <c r="BB45" s="43">
        <v>10290</v>
      </c>
      <c r="BC45" s="32"/>
      <c r="BD45" s="43">
        <v>11436</v>
      </c>
      <c r="BE45" s="32"/>
      <c r="BF45" s="43">
        <v>11436</v>
      </c>
      <c r="BG45" s="32"/>
      <c r="BH45" s="43">
        <v>11882</v>
      </c>
      <c r="BI45" s="32"/>
      <c r="BJ45" s="43">
        <v>12388</v>
      </c>
      <c r="BK45" s="32"/>
      <c r="BL45" s="43">
        <v>12884</v>
      </c>
      <c r="BM45" s="32"/>
    </row>
    <row r="46" spans="1:65" s="35" customFormat="1" ht="4.2" customHeight="1">
      <c r="C46" s="41"/>
      <c r="D46" s="42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32"/>
      <c r="AB46" s="41"/>
      <c r="AC46" s="32"/>
      <c r="AD46" s="41"/>
      <c r="AE46" s="32"/>
      <c r="AF46" s="41"/>
      <c r="AG46" s="32"/>
      <c r="AH46" s="32"/>
      <c r="AI46" s="32"/>
      <c r="AJ46" s="32"/>
      <c r="AK46" s="43"/>
      <c r="AL46" s="43"/>
      <c r="AM46" s="43"/>
      <c r="AN46" s="43"/>
      <c r="AO46" s="43"/>
      <c r="AP46" s="43"/>
      <c r="AQ46" s="43"/>
      <c r="AR46" s="43"/>
      <c r="AS46" s="43"/>
      <c r="AT46" s="32"/>
      <c r="AU46" s="43"/>
      <c r="AV46" s="43"/>
      <c r="AW46" s="32"/>
      <c r="AX46" s="43"/>
      <c r="AY46" s="32"/>
      <c r="AZ46" s="43"/>
      <c r="BA46" s="32"/>
      <c r="BB46" s="43"/>
      <c r="BC46" s="32"/>
      <c r="BD46" s="43"/>
      <c r="BE46" s="32"/>
      <c r="BF46" s="43"/>
      <c r="BG46" s="32"/>
      <c r="BH46" s="43"/>
      <c r="BI46" s="32"/>
      <c r="BJ46" s="43"/>
      <c r="BK46" s="32"/>
      <c r="BL46" s="43"/>
      <c r="BM46" s="32"/>
    </row>
    <row r="47" spans="1:65" s="44" customFormat="1" ht="15" customHeight="1">
      <c r="B47" s="45" t="s">
        <v>45</v>
      </c>
      <c r="C47" s="46">
        <v>7148</v>
      </c>
      <c r="D47" s="47"/>
      <c r="E47" s="46">
        <v>7534</v>
      </c>
      <c r="F47" s="46"/>
      <c r="G47" s="46">
        <v>7873</v>
      </c>
      <c r="H47" s="46"/>
      <c r="I47" s="46">
        <v>8344</v>
      </c>
      <c r="J47" s="46"/>
      <c r="K47" s="46">
        <v>8636</v>
      </c>
      <c r="L47" s="46"/>
      <c r="M47" s="46">
        <v>8974</v>
      </c>
      <c r="N47" s="46"/>
      <c r="O47" s="46">
        <v>9324</v>
      </c>
      <c r="P47" s="46"/>
      <c r="Q47" s="46">
        <v>9744</v>
      </c>
      <c r="R47" s="46"/>
      <c r="S47" s="46">
        <v>10164</v>
      </c>
      <c r="T47" s="46"/>
      <c r="U47" s="46">
        <v>10898</v>
      </c>
      <c r="V47" s="46"/>
      <c r="W47" s="46">
        <v>12914</v>
      </c>
      <c r="X47" s="46"/>
      <c r="Y47" s="48">
        <v>14214</v>
      </c>
      <c r="Z47" s="48"/>
      <c r="AA47" s="49">
        <v>15114</v>
      </c>
      <c r="AB47" s="48"/>
      <c r="AC47" s="49">
        <v>15720</v>
      </c>
      <c r="AD47" s="48"/>
      <c r="AE47" s="49">
        <v>16350</v>
      </c>
      <c r="AF47" s="48"/>
      <c r="AG47" s="49">
        <v>16906</v>
      </c>
      <c r="AH47" s="49"/>
      <c r="AI47" s="49">
        <v>17330</v>
      </c>
      <c r="AJ47" s="49"/>
      <c r="AK47" s="50">
        <v>17816</v>
      </c>
      <c r="AL47" s="50"/>
      <c r="AM47" s="50">
        <v>18548</v>
      </c>
      <c r="AN47" s="50"/>
      <c r="AO47" s="50">
        <v>19192</v>
      </c>
      <c r="AP47" s="50"/>
      <c r="AQ47" s="50">
        <v>19696</v>
      </c>
      <c r="AR47" s="50"/>
      <c r="AS47" s="50">
        <v>20158</v>
      </c>
      <c r="AT47" s="30"/>
      <c r="AU47" s="50">
        <v>20804</v>
      </c>
      <c r="AV47" s="149">
        <v>21054</v>
      </c>
      <c r="AW47" s="149"/>
      <c r="AX47" s="149">
        <v>21786</v>
      </c>
      <c r="AY47" s="149"/>
      <c r="AZ47" s="149">
        <v>22656</v>
      </c>
      <c r="BA47" s="149"/>
      <c r="BB47" s="149">
        <v>23564</v>
      </c>
      <c r="BC47" s="149"/>
      <c r="BD47" s="149">
        <v>24720</v>
      </c>
      <c r="BE47" s="30"/>
      <c r="BF47" s="149">
        <v>24720</v>
      </c>
      <c r="BG47" s="30"/>
      <c r="BH47" s="149">
        <v>25684</v>
      </c>
      <c r="BI47" s="30"/>
      <c r="BJ47" s="149">
        <v>26776</v>
      </c>
      <c r="BK47" s="30"/>
      <c r="BL47" s="149">
        <v>27848</v>
      </c>
      <c r="BM47" s="30"/>
    </row>
    <row r="48" spans="1:65" s="35" customFormat="1" ht="12.45" customHeight="1">
      <c r="B48" s="35" t="s">
        <v>27</v>
      </c>
      <c r="C48" s="41"/>
      <c r="D48" s="42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32"/>
      <c r="AB48" s="41"/>
      <c r="AC48" s="32"/>
      <c r="AD48" s="41"/>
      <c r="AE48" s="32"/>
      <c r="AF48" s="41"/>
      <c r="AG48" s="32"/>
      <c r="AH48" s="32"/>
      <c r="AI48" s="32"/>
      <c r="AJ48" s="32"/>
      <c r="AK48" s="43"/>
      <c r="AL48" s="43"/>
      <c r="AM48" s="43"/>
      <c r="AN48" s="43"/>
      <c r="AO48" s="43"/>
      <c r="AP48" s="43"/>
      <c r="AQ48" s="43">
        <v>20096</v>
      </c>
      <c r="AR48" s="43"/>
      <c r="AS48" s="43">
        <v>20968</v>
      </c>
      <c r="AT48" s="32"/>
      <c r="AU48" s="43">
        <v>22038</v>
      </c>
      <c r="AV48" s="43">
        <v>22302</v>
      </c>
      <c r="AW48" s="32"/>
      <c r="AX48" s="43">
        <v>23078</v>
      </c>
      <c r="AY48" s="32"/>
      <c r="AZ48" s="43">
        <v>23986</v>
      </c>
      <c r="BA48" s="32"/>
      <c r="BB48" s="43">
        <v>25164</v>
      </c>
      <c r="BC48" s="32"/>
      <c r="BD48" s="43">
        <v>26398</v>
      </c>
      <c r="BE48" s="32"/>
      <c r="BF48" s="43">
        <v>26398</v>
      </c>
      <c r="BG48" s="32"/>
      <c r="BH48" s="43">
        <v>27428</v>
      </c>
      <c r="BI48" s="32"/>
      <c r="BJ48" s="43">
        <v>28594</v>
      </c>
      <c r="BK48" s="32"/>
      <c r="BL48" s="43">
        <v>29738</v>
      </c>
      <c r="BM48" s="32"/>
    </row>
    <row r="49" spans="2:65" s="35" customFormat="1" ht="12.45" customHeight="1">
      <c r="B49" s="35" t="s">
        <v>74</v>
      </c>
      <c r="C49" s="41"/>
      <c r="D49" s="42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32"/>
      <c r="AB49" s="41"/>
      <c r="AC49" s="32"/>
      <c r="AD49" s="41"/>
      <c r="AE49" s="32"/>
      <c r="AF49" s="41"/>
      <c r="AG49" s="32"/>
      <c r="AH49" s="32"/>
      <c r="AI49" s="32"/>
      <c r="AJ49" s="32"/>
      <c r="AK49" s="43"/>
      <c r="AL49" s="43"/>
      <c r="AM49" s="43"/>
      <c r="AN49" s="43"/>
      <c r="AO49" s="43">
        <v>20792</v>
      </c>
      <c r="AP49" s="43"/>
      <c r="AQ49" s="43">
        <v>21338</v>
      </c>
      <c r="AR49" s="43"/>
      <c r="AS49" s="43">
        <v>21840</v>
      </c>
      <c r="AT49" s="32"/>
      <c r="AU49" s="43">
        <v>22538</v>
      </c>
      <c r="AV49" s="43">
        <v>22808</v>
      </c>
      <c r="AW49" s="32"/>
      <c r="AX49" s="43">
        <v>23600</v>
      </c>
      <c r="AY49" s="32"/>
      <c r="AZ49" s="43">
        <v>24524</v>
      </c>
      <c r="BA49" s="32"/>
      <c r="BB49" s="43">
        <v>26012</v>
      </c>
      <c r="BC49" s="32"/>
      <c r="BD49" s="43">
        <v>27892</v>
      </c>
      <c r="BE49" s="32"/>
      <c r="BF49" s="43">
        <v>27892</v>
      </c>
      <c r="BG49" s="32"/>
      <c r="BH49" s="43">
        <v>28980</v>
      </c>
      <c r="BI49" s="32"/>
      <c r="BJ49" s="43">
        <v>30212</v>
      </c>
      <c r="BK49" s="32"/>
      <c r="BL49" s="43">
        <v>31420</v>
      </c>
      <c r="BM49" s="32"/>
    </row>
    <row r="50" spans="2:65" s="35" customFormat="1" ht="12.45" customHeight="1">
      <c r="B50" s="35" t="s">
        <v>75</v>
      </c>
      <c r="C50" s="41"/>
      <c r="D50" s="42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32"/>
      <c r="AB50" s="41"/>
      <c r="AC50" s="32"/>
      <c r="AD50" s="41"/>
      <c r="AE50" s="32"/>
      <c r="AF50" s="41"/>
      <c r="AG50" s="32"/>
      <c r="AH50" s="32"/>
      <c r="AI50" s="32">
        <v>17830</v>
      </c>
      <c r="AJ50" s="32"/>
      <c r="AK50" s="43">
        <v>18828</v>
      </c>
      <c r="AL50" s="43"/>
      <c r="AM50" s="43">
        <v>19600</v>
      </c>
      <c r="AN50" s="43"/>
      <c r="AO50" s="43">
        <v>20280</v>
      </c>
      <c r="AP50" s="43"/>
      <c r="AQ50" s="43">
        <v>20814</v>
      </c>
      <c r="AR50" s="43"/>
      <c r="AS50" s="43">
        <v>21304</v>
      </c>
      <c r="AT50" s="32"/>
      <c r="AU50" s="43">
        <v>21986</v>
      </c>
      <c r="AV50" s="43">
        <v>22250</v>
      </c>
      <c r="AW50" s="32"/>
      <c r="AX50" s="43">
        <v>23024</v>
      </c>
      <c r="AY50" s="32"/>
      <c r="AZ50" s="43">
        <v>23930</v>
      </c>
      <c r="BA50" s="32"/>
      <c r="BB50" s="43">
        <v>25714</v>
      </c>
      <c r="BC50" s="32"/>
      <c r="BD50" s="43">
        <v>27892</v>
      </c>
      <c r="BE50" s="32"/>
      <c r="BF50" s="43">
        <v>27892</v>
      </c>
      <c r="BG50" s="32"/>
      <c r="BH50" s="43">
        <v>28980</v>
      </c>
      <c r="BI50" s="32"/>
      <c r="BJ50" s="43">
        <v>30212</v>
      </c>
      <c r="BK50" s="32"/>
      <c r="BL50" s="43">
        <v>31420</v>
      </c>
      <c r="BM50" s="32"/>
    </row>
    <row r="51" spans="2:65" s="35" customFormat="1" ht="12.45" customHeight="1">
      <c r="B51" s="35" t="s">
        <v>76</v>
      </c>
      <c r="C51" s="41"/>
      <c r="D51" s="42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32"/>
      <c r="AB51" s="41"/>
      <c r="AC51" s="32"/>
      <c r="AD51" s="41"/>
      <c r="AE51" s="32"/>
      <c r="AF51" s="41"/>
      <c r="AG51" s="32"/>
      <c r="AH51" s="32"/>
      <c r="AI51" s="32"/>
      <c r="AJ51" s="32"/>
      <c r="AK51" s="43"/>
      <c r="AL51" s="43"/>
      <c r="AM51" s="43"/>
      <c r="AN51" s="43"/>
      <c r="AO51" s="43"/>
      <c r="AP51" s="43"/>
      <c r="AQ51" s="43"/>
      <c r="AR51" s="43"/>
      <c r="AS51" s="43"/>
      <c r="AT51" s="32"/>
      <c r="AU51" s="43"/>
      <c r="AV51" s="43"/>
      <c r="AW51" s="32"/>
      <c r="AX51" s="43"/>
      <c r="AY51" s="32"/>
      <c r="AZ51" s="43"/>
      <c r="BA51" s="32"/>
      <c r="BB51" s="43">
        <v>24574</v>
      </c>
      <c r="BC51" s="32"/>
      <c r="BD51" s="43">
        <v>26836</v>
      </c>
      <c r="BE51" s="32"/>
      <c r="BF51" s="43">
        <v>26836</v>
      </c>
      <c r="BG51" s="32"/>
      <c r="BH51" s="43">
        <v>28980</v>
      </c>
      <c r="BI51" s="32"/>
      <c r="BJ51" s="43">
        <v>30212</v>
      </c>
      <c r="BK51" s="32"/>
      <c r="BL51" s="43">
        <v>31420</v>
      </c>
      <c r="BM51" s="32"/>
    </row>
    <row r="52" spans="2:65" s="35" customFormat="1" ht="12.45" customHeight="1">
      <c r="B52" s="35" t="s">
        <v>77</v>
      </c>
      <c r="C52" s="41"/>
      <c r="D52" s="42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32"/>
      <c r="AB52" s="41"/>
      <c r="AC52" s="32"/>
      <c r="AD52" s="41"/>
      <c r="AE52" s="32"/>
      <c r="AF52" s="41"/>
      <c r="AG52" s="32"/>
      <c r="AH52" s="32"/>
      <c r="AI52" s="32"/>
      <c r="AJ52" s="32"/>
      <c r="AK52" s="43"/>
      <c r="AL52" s="43"/>
      <c r="AM52" s="43"/>
      <c r="AN52" s="43"/>
      <c r="AO52" s="43"/>
      <c r="AP52" s="43"/>
      <c r="AQ52" s="43"/>
      <c r="AR52" s="43"/>
      <c r="AS52" s="43"/>
      <c r="AT52" s="32"/>
      <c r="AU52" s="43"/>
      <c r="AV52" s="43"/>
      <c r="AW52" s="32"/>
      <c r="AX52" s="43"/>
      <c r="AY52" s="32"/>
      <c r="AZ52" s="43"/>
      <c r="BA52" s="32"/>
      <c r="BB52" s="43">
        <v>33966</v>
      </c>
      <c r="BC52" s="32"/>
      <c r="BD52" s="43">
        <v>33966</v>
      </c>
      <c r="BE52" s="32"/>
      <c r="BF52" s="43">
        <v>33966</v>
      </c>
      <c r="BG52" s="32"/>
      <c r="BH52" s="43">
        <v>33966</v>
      </c>
      <c r="BI52" s="32"/>
      <c r="BJ52" s="43">
        <v>33966</v>
      </c>
      <c r="BK52" s="32"/>
      <c r="BL52" s="43">
        <v>33983</v>
      </c>
      <c r="BM52" s="32"/>
    </row>
    <row r="53" spans="2:65" s="35" customFormat="1" ht="12.45" customHeight="1">
      <c r="B53" s="35" t="s">
        <v>53</v>
      </c>
      <c r="C53" s="41"/>
      <c r="D53" s="42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32"/>
      <c r="AB53" s="41"/>
      <c r="AC53" s="32"/>
      <c r="AD53" s="41"/>
      <c r="AE53" s="32"/>
      <c r="AF53" s="41"/>
      <c r="AG53" s="32"/>
      <c r="AH53" s="32"/>
      <c r="AI53" s="32"/>
      <c r="AJ53" s="32"/>
      <c r="AK53" s="43"/>
      <c r="AL53" s="43"/>
      <c r="AM53" s="43"/>
      <c r="AN53" s="43"/>
      <c r="AO53" s="43"/>
      <c r="AP53" s="43"/>
      <c r="AQ53" s="43"/>
      <c r="AR53" s="43"/>
      <c r="AS53" s="43"/>
      <c r="AT53" s="32"/>
      <c r="AU53" s="43"/>
      <c r="AV53" s="43"/>
      <c r="AW53" s="32"/>
      <c r="AX53" s="43"/>
      <c r="AY53" s="32"/>
      <c r="AZ53" s="43"/>
      <c r="BA53" s="32"/>
      <c r="BB53" s="43"/>
      <c r="BC53" s="32"/>
      <c r="BD53" s="43">
        <v>16020</v>
      </c>
      <c r="BE53" s="32"/>
      <c r="BF53" s="43">
        <v>16020</v>
      </c>
      <c r="BG53" s="32"/>
      <c r="BH53" s="43">
        <v>16020</v>
      </c>
      <c r="BI53" s="32"/>
      <c r="BJ53" s="43">
        <v>13534</v>
      </c>
      <c r="BK53" s="32"/>
      <c r="BL53" s="43">
        <v>22970</v>
      </c>
      <c r="BM53" s="32"/>
    </row>
    <row r="54" spans="2:65" s="35" customFormat="1" ht="12.45" customHeight="1">
      <c r="B54" s="35" t="s">
        <v>78</v>
      </c>
      <c r="C54" s="41"/>
      <c r="D54" s="42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32"/>
      <c r="AB54" s="41"/>
      <c r="AC54" s="32"/>
      <c r="AD54" s="41"/>
      <c r="AE54" s="32"/>
      <c r="AF54" s="41"/>
      <c r="AG54" s="32"/>
      <c r="AH54" s="32"/>
      <c r="AI54" s="32"/>
      <c r="AJ54" s="32"/>
      <c r="AK54" s="43"/>
      <c r="AL54" s="43"/>
      <c r="AM54" s="43"/>
      <c r="AN54" s="43"/>
      <c r="AO54" s="43"/>
      <c r="AP54" s="43"/>
      <c r="AQ54" s="43"/>
      <c r="AR54" s="43"/>
      <c r="AS54" s="43"/>
      <c r="AT54" s="32"/>
      <c r="AU54" s="43"/>
      <c r="AV54" s="43"/>
      <c r="AW54" s="32"/>
      <c r="AX54" s="43"/>
      <c r="AY54" s="32"/>
      <c r="AZ54" s="43"/>
      <c r="BA54" s="32"/>
      <c r="BB54" s="43">
        <v>24098</v>
      </c>
      <c r="BC54" s="32"/>
      <c r="BD54" s="43">
        <v>25840</v>
      </c>
      <c r="BE54" s="32"/>
      <c r="BF54" s="43">
        <v>25840</v>
      </c>
      <c r="BG54" s="32"/>
      <c r="BH54" s="43">
        <v>27428</v>
      </c>
      <c r="BI54" s="32"/>
      <c r="BJ54" s="43">
        <v>28594</v>
      </c>
      <c r="BK54" s="32"/>
      <c r="BL54" s="43">
        <v>29738</v>
      </c>
      <c r="BM54" s="32"/>
    </row>
    <row r="55" spans="2:65" s="35" customFormat="1" ht="12.45" customHeight="1">
      <c r="B55" s="35" t="s">
        <v>79</v>
      </c>
      <c r="C55" s="41"/>
      <c r="D55" s="42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32"/>
      <c r="AB55" s="41"/>
      <c r="AC55" s="32"/>
      <c r="AD55" s="41"/>
      <c r="AE55" s="32"/>
      <c r="AF55" s="41"/>
      <c r="AG55" s="32"/>
      <c r="AH55" s="32"/>
      <c r="AI55" s="32"/>
      <c r="AJ55" s="32"/>
      <c r="AK55" s="43"/>
      <c r="AL55" s="43"/>
      <c r="AM55" s="43"/>
      <c r="AN55" s="43"/>
      <c r="AO55" s="43"/>
      <c r="AP55" s="43"/>
      <c r="AQ55" s="43"/>
      <c r="AR55" s="43"/>
      <c r="AS55" s="43"/>
      <c r="AT55" s="32"/>
      <c r="AU55" s="43"/>
      <c r="AV55" s="43"/>
      <c r="AW55" s="32"/>
      <c r="AX55" s="43"/>
      <c r="AY55" s="32"/>
      <c r="AZ55" s="43">
        <v>23030</v>
      </c>
      <c r="BA55" s="32"/>
      <c r="BB55" s="43">
        <v>24552</v>
      </c>
      <c r="BC55" s="32"/>
      <c r="BD55" s="43">
        <v>26398</v>
      </c>
      <c r="BE55" s="32"/>
      <c r="BF55" s="43">
        <v>26398</v>
      </c>
      <c r="BG55" s="32"/>
      <c r="BH55" s="43">
        <v>27428</v>
      </c>
      <c r="BI55" s="32"/>
      <c r="BJ55" s="43">
        <v>28594</v>
      </c>
      <c r="BK55" s="32"/>
      <c r="BL55" s="43">
        <v>29738</v>
      </c>
      <c r="BM55" s="32"/>
    </row>
    <row r="56" spans="2:65" s="35" customFormat="1" ht="4.95" customHeight="1">
      <c r="C56" s="41"/>
      <c r="D56" s="42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32"/>
      <c r="AB56" s="41"/>
      <c r="AC56" s="32"/>
      <c r="AD56" s="41"/>
      <c r="AE56" s="32"/>
      <c r="AF56" s="41"/>
      <c r="AG56" s="32"/>
      <c r="AH56" s="32"/>
      <c r="AI56" s="32"/>
      <c r="AJ56" s="32"/>
      <c r="AK56" s="43"/>
      <c r="AL56" s="43"/>
      <c r="AM56" s="43"/>
      <c r="AN56" s="43"/>
      <c r="AO56" s="43"/>
      <c r="AP56" s="43"/>
      <c r="AQ56" s="43"/>
      <c r="AR56" s="43"/>
      <c r="AS56" s="43"/>
      <c r="AT56" s="32"/>
      <c r="AU56" s="43"/>
      <c r="AV56" s="43"/>
      <c r="AW56" s="32"/>
      <c r="AX56" s="43"/>
      <c r="AY56" s="32"/>
      <c r="AZ56" s="43"/>
      <c r="BA56" s="32"/>
      <c r="BB56" s="43"/>
      <c r="BC56" s="32"/>
      <c r="BD56" s="43"/>
      <c r="BE56" s="32"/>
      <c r="BF56" s="43"/>
      <c r="BG56" s="32"/>
      <c r="BH56" s="43"/>
      <c r="BI56" s="32"/>
      <c r="BJ56" s="43"/>
      <c r="BK56" s="32"/>
      <c r="BL56" s="43"/>
      <c r="BM56" s="32"/>
    </row>
    <row r="57" spans="2:65" s="44" customFormat="1" ht="15" customHeight="1">
      <c r="B57" s="45" t="s">
        <v>33</v>
      </c>
      <c r="C57" s="46"/>
      <c r="D57" s="47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8"/>
      <c r="Z57" s="48"/>
      <c r="AA57" s="49"/>
      <c r="AB57" s="48"/>
      <c r="AC57" s="49"/>
      <c r="AD57" s="48"/>
      <c r="AE57" s="49"/>
      <c r="AF57" s="48"/>
      <c r="AG57" s="49"/>
      <c r="AH57" s="49"/>
      <c r="AI57" s="49"/>
      <c r="AJ57" s="49"/>
      <c r="AK57" s="50"/>
      <c r="AL57" s="50"/>
      <c r="AM57" s="50"/>
      <c r="AN57" s="50"/>
      <c r="AO57" s="50"/>
      <c r="AP57" s="50"/>
      <c r="AQ57" s="50"/>
      <c r="AR57" s="50"/>
      <c r="AS57" s="50"/>
      <c r="AT57" s="30"/>
      <c r="AU57" s="50"/>
      <c r="AV57" s="149"/>
      <c r="AW57" s="149"/>
      <c r="AX57" s="149">
        <v>22286</v>
      </c>
      <c r="AY57" s="149"/>
      <c r="AZ57" s="149">
        <v>23670</v>
      </c>
      <c r="BA57" s="149"/>
      <c r="BB57" s="149">
        <v>25120</v>
      </c>
      <c r="BC57" s="149"/>
      <c r="BD57" s="149">
        <v>26352</v>
      </c>
      <c r="BE57" s="30"/>
      <c r="BF57" s="149">
        <v>26352</v>
      </c>
      <c r="BG57" s="30"/>
      <c r="BH57" s="149">
        <v>27380</v>
      </c>
      <c r="BI57" s="30"/>
      <c r="BJ57" s="149">
        <v>28544</v>
      </c>
      <c r="BK57" s="30"/>
      <c r="BL57" s="149">
        <v>29686</v>
      </c>
      <c r="BM57" s="30"/>
    </row>
    <row r="58" spans="2:65" s="35" customFormat="1" ht="12.45" customHeight="1">
      <c r="B58" s="35" t="s">
        <v>27</v>
      </c>
      <c r="C58" s="41"/>
      <c r="D58" s="42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32"/>
      <c r="AB58" s="41"/>
      <c r="AC58" s="32"/>
      <c r="AD58" s="41"/>
      <c r="AE58" s="32"/>
      <c r="AF58" s="41"/>
      <c r="AG58" s="32"/>
      <c r="AH58" s="32"/>
      <c r="AI58" s="32"/>
      <c r="AJ58" s="32"/>
      <c r="AK58" s="43"/>
      <c r="AL58" s="43"/>
      <c r="AM58" s="43"/>
      <c r="AN58" s="43"/>
      <c r="AO58" s="43"/>
      <c r="AP58" s="43"/>
      <c r="AQ58" s="43"/>
      <c r="AR58" s="43"/>
      <c r="AS58" s="43"/>
      <c r="AT58" s="32"/>
      <c r="AU58" s="43"/>
      <c r="AV58" s="43"/>
      <c r="AW58" s="32"/>
      <c r="AX58" s="43">
        <v>23578</v>
      </c>
      <c r="AY58" s="32"/>
      <c r="AZ58" s="43">
        <v>25002</v>
      </c>
      <c r="BA58" s="32"/>
      <c r="BB58" s="43">
        <v>26720</v>
      </c>
      <c r="BC58" s="32"/>
      <c r="BD58" s="43">
        <v>28030</v>
      </c>
      <c r="BE58" s="32"/>
      <c r="BF58" s="43">
        <v>28030</v>
      </c>
      <c r="BG58" s="32"/>
      <c r="BH58" s="43">
        <v>29124</v>
      </c>
      <c r="BI58" s="32"/>
      <c r="BJ58" s="43">
        <v>30362</v>
      </c>
      <c r="BK58" s="32"/>
      <c r="BL58" s="43">
        <v>31576</v>
      </c>
      <c r="BM58" s="32"/>
    </row>
    <row r="59" spans="2:65" s="35" customFormat="1" ht="12.45" customHeight="1">
      <c r="B59" s="35" t="s">
        <v>74</v>
      </c>
      <c r="C59" s="41"/>
      <c r="D59" s="42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32"/>
      <c r="AB59" s="41"/>
      <c r="AC59" s="32"/>
      <c r="AD59" s="41"/>
      <c r="AE59" s="32"/>
      <c r="AF59" s="41"/>
      <c r="AG59" s="32"/>
      <c r="AH59" s="32"/>
      <c r="AI59" s="32"/>
      <c r="AJ59" s="32"/>
      <c r="AK59" s="43"/>
      <c r="AL59" s="43"/>
      <c r="AM59" s="43"/>
      <c r="AN59" s="43"/>
      <c r="AO59" s="43"/>
      <c r="AP59" s="43"/>
      <c r="AQ59" s="43"/>
      <c r="AR59" s="43"/>
      <c r="AS59" s="43"/>
      <c r="AT59" s="32"/>
      <c r="AU59" s="43"/>
      <c r="AV59" s="43"/>
      <c r="AW59" s="32"/>
      <c r="AX59" s="43">
        <v>24100</v>
      </c>
      <c r="AY59" s="32"/>
      <c r="AZ59" s="43">
        <v>25560</v>
      </c>
      <c r="BA59" s="32"/>
      <c r="BB59" s="43">
        <v>27590</v>
      </c>
      <c r="BC59" s="32"/>
      <c r="BD59" s="43">
        <v>29524</v>
      </c>
      <c r="BE59" s="32"/>
      <c r="BF59" s="43">
        <v>29524</v>
      </c>
      <c r="BG59" s="32"/>
      <c r="BH59" s="43">
        <v>30676</v>
      </c>
      <c r="BI59" s="32"/>
      <c r="BJ59" s="43">
        <v>31980</v>
      </c>
      <c r="BK59" s="32"/>
      <c r="BL59" s="43">
        <v>33260</v>
      </c>
      <c r="BM59" s="32"/>
    </row>
    <row r="60" spans="2:65" s="35" customFormat="1" ht="12.45" customHeight="1">
      <c r="B60" s="35" t="s">
        <v>75</v>
      </c>
      <c r="C60" s="41"/>
      <c r="D60" s="42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32"/>
      <c r="AB60" s="41"/>
      <c r="AC60" s="32"/>
      <c r="AD60" s="41"/>
      <c r="AE60" s="32"/>
      <c r="AF60" s="41"/>
      <c r="AG60" s="32"/>
      <c r="AH60" s="32"/>
      <c r="AI60" s="32"/>
      <c r="AJ60" s="32"/>
      <c r="AK60" s="43"/>
      <c r="AL60" s="43"/>
      <c r="AM60" s="43"/>
      <c r="AN60" s="43"/>
      <c r="AO60" s="43"/>
      <c r="AP60" s="43"/>
      <c r="AQ60" s="43"/>
      <c r="AR60" s="43"/>
      <c r="AS60" s="43"/>
      <c r="AT60" s="32"/>
      <c r="AU60" s="43"/>
      <c r="AV60" s="43"/>
      <c r="AW60" s="32"/>
      <c r="AX60" s="43">
        <v>23524</v>
      </c>
      <c r="AY60" s="32"/>
      <c r="AZ60" s="43">
        <v>24946</v>
      </c>
      <c r="BA60" s="32"/>
      <c r="BB60" s="43">
        <v>27272</v>
      </c>
      <c r="BC60" s="32"/>
      <c r="BD60" s="43">
        <v>29524</v>
      </c>
      <c r="BE60" s="32"/>
      <c r="BF60" s="43">
        <v>29524</v>
      </c>
      <c r="BG60" s="32"/>
      <c r="BH60" s="43">
        <v>30676</v>
      </c>
      <c r="BI60" s="32"/>
      <c r="BJ60" s="43">
        <v>31980</v>
      </c>
      <c r="BK60" s="32"/>
      <c r="BL60" s="43">
        <v>33260</v>
      </c>
      <c r="BM60" s="32"/>
    </row>
    <row r="61" spans="2:65" s="35" customFormat="1" ht="12.45" customHeight="1">
      <c r="B61" s="35" t="s">
        <v>76</v>
      </c>
      <c r="C61" s="41"/>
      <c r="D61" s="42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32"/>
      <c r="AB61" s="41"/>
      <c r="AC61" s="32"/>
      <c r="AD61" s="41"/>
      <c r="AE61" s="32"/>
      <c r="AF61" s="41"/>
      <c r="AG61" s="32"/>
      <c r="AH61" s="32"/>
      <c r="AI61" s="32"/>
      <c r="AJ61" s="32"/>
      <c r="AK61" s="43"/>
      <c r="AL61" s="43"/>
      <c r="AM61" s="43"/>
      <c r="AN61" s="43"/>
      <c r="AO61" s="43"/>
      <c r="AP61" s="43"/>
      <c r="AQ61" s="43"/>
      <c r="AR61" s="43"/>
      <c r="AS61" s="43"/>
      <c r="AT61" s="32"/>
      <c r="AU61" s="43"/>
      <c r="AV61" s="43"/>
      <c r="AW61" s="32"/>
      <c r="AX61" s="43"/>
      <c r="AY61" s="32"/>
      <c r="AZ61" s="43"/>
      <c r="BA61" s="32"/>
      <c r="BB61" s="43">
        <v>26130</v>
      </c>
      <c r="BC61" s="32"/>
      <c r="BD61" s="43">
        <v>28468</v>
      </c>
      <c r="BE61" s="32"/>
      <c r="BF61" s="43">
        <v>28468</v>
      </c>
      <c r="BG61" s="32"/>
      <c r="BH61" s="43">
        <v>30676</v>
      </c>
      <c r="BI61" s="32"/>
      <c r="BJ61" s="43">
        <v>31980</v>
      </c>
      <c r="BK61" s="32"/>
      <c r="BL61" s="43">
        <v>33260</v>
      </c>
      <c r="BM61" s="32"/>
    </row>
    <row r="62" spans="2:65" s="35" customFormat="1" ht="12.45" customHeight="1">
      <c r="B62" s="35" t="s">
        <v>77</v>
      </c>
      <c r="C62" s="41"/>
      <c r="D62" s="42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32"/>
      <c r="AB62" s="41"/>
      <c r="AC62" s="32"/>
      <c r="AD62" s="41"/>
      <c r="AE62" s="32"/>
      <c r="AF62" s="41"/>
      <c r="AG62" s="32"/>
      <c r="AH62" s="32"/>
      <c r="AI62" s="32"/>
      <c r="AJ62" s="32"/>
      <c r="AK62" s="43"/>
      <c r="AL62" s="43"/>
      <c r="AM62" s="43"/>
      <c r="AN62" s="43"/>
      <c r="AO62" s="43"/>
      <c r="AP62" s="43"/>
      <c r="AQ62" s="43"/>
      <c r="AR62" s="43"/>
      <c r="AS62" s="43"/>
      <c r="AT62" s="32"/>
      <c r="AU62" s="43"/>
      <c r="AV62" s="43"/>
      <c r="AW62" s="32"/>
      <c r="AX62" s="43"/>
      <c r="AY62" s="32"/>
      <c r="AZ62" s="43"/>
      <c r="BA62" s="32"/>
      <c r="BB62" s="43">
        <v>33966</v>
      </c>
      <c r="BC62" s="32"/>
      <c r="BD62" s="43">
        <v>33966</v>
      </c>
      <c r="BE62" s="32"/>
      <c r="BF62" s="43">
        <v>33966</v>
      </c>
      <c r="BG62" s="32"/>
      <c r="BH62" s="43">
        <v>33966</v>
      </c>
      <c r="BI62" s="32"/>
      <c r="BJ62" s="43">
        <v>33966</v>
      </c>
      <c r="BK62" s="32"/>
      <c r="BL62" s="43">
        <v>33966</v>
      </c>
      <c r="BM62" s="32"/>
    </row>
    <row r="63" spans="2:65" s="35" customFormat="1" ht="12.45" customHeight="1">
      <c r="B63" s="35" t="s">
        <v>53</v>
      </c>
      <c r="C63" s="41"/>
      <c r="D63" s="42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32"/>
      <c r="AB63" s="41"/>
      <c r="AC63" s="32"/>
      <c r="AD63" s="41"/>
      <c r="AE63" s="32"/>
      <c r="AF63" s="41"/>
      <c r="AG63" s="32"/>
      <c r="AH63" s="32"/>
      <c r="AI63" s="32"/>
      <c r="AJ63" s="32"/>
      <c r="AK63" s="43"/>
      <c r="AL63" s="43"/>
      <c r="AM63" s="43"/>
      <c r="AN63" s="43"/>
      <c r="AO63" s="43"/>
      <c r="AP63" s="43"/>
      <c r="AQ63" s="43"/>
      <c r="AR63" s="43"/>
      <c r="AS63" s="43"/>
      <c r="AT63" s="32"/>
      <c r="AU63" s="43"/>
      <c r="AV63" s="43"/>
      <c r="AW63" s="32"/>
      <c r="AX63" s="43"/>
      <c r="AY63" s="32"/>
      <c r="AZ63" s="43"/>
      <c r="BA63" s="32"/>
      <c r="BB63" s="43"/>
      <c r="BC63" s="32"/>
      <c r="BD63" s="43">
        <v>16020</v>
      </c>
      <c r="BE63" s="32"/>
      <c r="BF63" s="43">
        <v>16020</v>
      </c>
      <c r="BG63" s="32"/>
      <c r="BH63" s="43">
        <v>16020</v>
      </c>
      <c r="BI63" s="32"/>
      <c r="BJ63" s="43">
        <v>13534</v>
      </c>
      <c r="BK63" s="32"/>
      <c r="BL63" s="43">
        <v>22970</v>
      </c>
      <c r="BM63" s="32"/>
    </row>
    <row r="64" spans="2:65" s="35" customFormat="1" ht="12.45" customHeight="1">
      <c r="B64" s="35" t="s">
        <v>78</v>
      </c>
      <c r="C64" s="41"/>
      <c r="D64" s="42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32"/>
      <c r="AB64" s="41"/>
      <c r="AC64" s="32"/>
      <c r="AD64" s="41"/>
      <c r="AE64" s="32"/>
      <c r="AF64" s="41"/>
      <c r="AG64" s="32"/>
      <c r="AH64" s="32"/>
      <c r="AI64" s="32"/>
      <c r="AJ64" s="32"/>
      <c r="AK64" s="43"/>
      <c r="AL64" s="43"/>
      <c r="AM64" s="43"/>
      <c r="AN64" s="43"/>
      <c r="AO64" s="43"/>
      <c r="AP64" s="43"/>
      <c r="AQ64" s="43"/>
      <c r="AR64" s="43"/>
      <c r="AS64" s="43"/>
      <c r="AT64" s="32"/>
      <c r="AU64" s="43"/>
      <c r="AV64" s="43"/>
      <c r="AW64" s="32"/>
      <c r="AX64" s="43"/>
      <c r="AY64" s="32"/>
      <c r="AZ64" s="43"/>
      <c r="BA64" s="32"/>
      <c r="BB64" s="43">
        <v>25654</v>
      </c>
      <c r="BC64" s="32"/>
      <c r="BD64" s="43">
        <v>27472</v>
      </c>
      <c r="BE64" s="32"/>
      <c r="BF64" s="43">
        <v>27472</v>
      </c>
      <c r="BG64" s="32"/>
      <c r="BH64" s="43">
        <v>29124</v>
      </c>
      <c r="BI64" s="32"/>
      <c r="BJ64" s="43">
        <v>30362</v>
      </c>
      <c r="BK64" s="32"/>
      <c r="BL64" s="43">
        <v>31576</v>
      </c>
      <c r="BM64" s="32"/>
    </row>
    <row r="65" spans="1:65" s="35" customFormat="1" ht="12.45" customHeight="1">
      <c r="B65" s="35" t="s">
        <v>79</v>
      </c>
      <c r="C65" s="41"/>
      <c r="D65" s="42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32"/>
      <c r="AB65" s="41"/>
      <c r="AC65" s="32"/>
      <c r="AD65" s="41"/>
      <c r="AE65" s="32"/>
      <c r="AF65" s="41"/>
      <c r="AG65" s="32"/>
      <c r="AH65" s="32"/>
      <c r="AI65" s="32"/>
      <c r="AJ65" s="32"/>
      <c r="AK65" s="43"/>
      <c r="AL65" s="43"/>
      <c r="AM65" s="43"/>
      <c r="AN65" s="43"/>
      <c r="AO65" s="43"/>
      <c r="AP65" s="43"/>
      <c r="AQ65" s="43"/>
      <c r="AR65" s="43"/>
      <c r="AS65" s="43"/>
      <c r="AT65" s="32"/>
      <c r="AU65" s="43"/>
      <c r="AV65" s="43"/>
      <c r="AW65" s="32"/>
      <c r="AX65" s="43"/>
      <c r="AY65" s="32"/>
      <c r="AZ65" s="43">
        <v>24044</v>
      </c>
      <c r="BA65" s="32"/>
      <c r="BB65" s="43">
        <v>26108</v>
      </c>
      <c r="BC65" s="32"/>
      <c r="BD65" s="43">
        <v>28030</v>
      </c>
      <c r="BE65" s="32"/>
      <c r="BF65" s="43">
        <v>28030</v>
      </c>
      <c r="BG65" s="32"/>
      <c r="BH65" s="43">
        <v>29124</v>
      </c>
      <c r="BI65" s="32"/>
      <c r="BJ65" s="43">
        <v>30362</v>
      </c>
      <c r="BK65" s="32"/>
      <c r="BL65" s="43">
        <v>31576</v>
      </c>
      <c r="BM65" s="32"/>
    </row>
    <row r="66" spans="1:65" s="77" customFormat="1" ht="4.2" customHeight="1">
      <c r="C66" s="82"/>
      <c r="D66" s="83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4"/>
      <c r="AB66" s="82"/>
      <c r="AC66" s="84"/>
      <c r="AD66" s="82"/>
      <c r="AE66" s="84"/>
      <c r="AF66" s="82"/>
      <c r="AG66" s="84"/>
      <c r="AH66" s="84"/>
      <c r="AI66" s="84"/>
      <c r="AJ66" s="84"/>
      <c r="AK66" s="85"/>
      <c r="AL66" s="85"/>
      <c r="AM66" s="85"/>
      <c r="AN66" s="85"/>
      <c r="AO66" s="85"/>
      <c r="AP66" s="85"/>
      <c r="AQ66" s="85"/>
      <c r="AR66" s="85"/>
      <c r="AS66" s="85"/>
      <c r="AT66" s="84"/>
      <c r="AU66" s="85"/>
      <c r="AV66" s="85"/>
      <c r="AW66" s="84"/>
      <c r="AX66" s="85"/>
      <c r="AY66" s="84"/>
      <c r="AZ66" s="85"/>
      <c r="BA66" s="84"/>
      <c r="BB66" s="85"/>
      <c r="BC66" s="84"/>
      <c r="BD66" s="85"/>
      <c r="BE66" s="84"/>
      <c r="BF66" s="85"/>
      <c r="BG66" s="84"/>
      <c r="BH66" s="85"/>
      <c r="BI66" s="84"/>
      <c r="BJ66" s="85"/>
      <c r="BK66" s="84"/>
      <c r="BL66" s="85"/>
      <c r="BM66" s="84"/>
    </row>
    <row r="67" spans="1:65" s="148" customFormat="1" ht="15" customHeight="1">
      <c r="A67" s="148" t="s">
        <v>0</v>
      </c>
    </row>
    <row r="68" spans="1:65" s="21" customFormat="1" ht="21.9" customHeight="1">
      <c r="A68" s="70" t="s">
        <v>13</v>
      </c>
      <c r="B68" s="70"/>
      <c r="C68" s="70"/>
      <c r="D68" s="70"/>
      <c r="E68" s="70"/>
      <c r="F68" s="70"/>
    </row>
    <row r="69" spans="1:65" s="22" customFormat="1" ht="6" customHeight="1">
      <c r="A69" s="71"/>
      <c r="B69" s="71"/>
    </row>
    <row r="70" spans="1:65" s="75" customFormat="1" ht="15" customHeight="1">
      <c r="A70" s="86" t="s">
        <v>60</v>
      </c>
      <c r="B70" s="73"/>
      <c r="C70" s="171" t="s">
        <v>2</v>
      </c>
      <c r="D70" s="171"/>
      <c r="E70" s="171" t="s">
        <v>3</v>
      </c>
      <c r="F70" s="171"/>
      <c r="G70" s="171" t="s">
        <v>4</v>
      </c>
      <c r="H70" s="171"/>
      <c r="I70" s="171" t="s">
        <v>5</v>
      </c>
      <c r="J70" s="171"/>
      <c r="K70" s="171" t="s">
        <v>6</v>
      </c>
      <c r="L70" s="171"/>
      <c r="M70" s="171" t="s">
        <v>7</v>
      </c>
      <c r="N70" s="171"/>
      <c r="O70" s="171" t="s">
        <v>8</v>
      </c>
      <c r="P70" s="171"/>
      <c r="Q70" s="171" t="s">
        <v>9</v>
      </c>
      <c r="R70" s="171"/>
      <c r="S70" s="171" t="s">
        <v>10</v>
      </c>
      <c r="T70" s="171"/>
      <c r="U70" s="171" t="s">
        <v>11</v>
      </c>
      <c r="V70" s="171"/>
      <c r="W70" s="171" t="s">
        <v>12</v>
      </c>
      <c r="X70" s="171"/>
      <c r="Y70" s="171" t="s">
        <v>14</v>
      </c>
      <c r="Z70" s="171"/>
      <c r="AA70" s="171" t="s">
        <v>15</v>
      </c>
      <c r="AB70" s="171"/>
      <c r="AC70" s="171" t="s">
        <v>16</v>
      </c>
      <c r="AD70" s="171"/>
      <c r="AE70" s="171" t="s">
        <v>17</v>
      </c>
      <c r="AF70" s="171"/>
      <c r="AG70" s="171" t="s">
        <v>18</v>
      </c>
      <c r="AH70" s="171"/>
      <c r="AI70" s="171" t="s">
        <v>19</v>
      </c>
      <c r="AJ70" s="171"/>
      <c r="AK70" s="74" t="s">
        <v>22</v>
      </c>
      <c r="AL70" s="74"/>
      <c r="AM70" s="74" t="s">
        <v>21</v>
      </c>
      <c r="AN70" s="74"/>
      <c r="AO70" s="74" t="s">
        <v>24</v>
      </c>
      <c r="AP70" s="74"/>
      <c r="AQ70" s="74" t="s">
        <v>26</v>
      </c>
      <c r="AR70" s="74"/>
      <c r="AS70" s="74" t="s">
        <v>28</v>
      </c>
      <c r="AT70" s="74"/>
      <c r="AU70" s="74" t="s">
        <v>29</v>
      </c>
      <c r="AV70" s="74" t="s">
        <v>39</v>
      </c>
      <c r="AW70" s="74"/>
      <c r="AX70" s="74" t="s">
        <v>31</v>
      </c>
      <c r="AY70" s="74"/>
      <c r="AZ70" s="172"/>
      <c r="BA70" s="172"/>
      <c r="BB70" s="166" t="s">
        <v>36</v>
      </c>
      <c r="BC70" s="166"/>
      <c r="BD70" s="166" t="s">
        <v>40</v>
      </c>
      <c r="BE70" s="166"/>
      <c r="BF70" s="166" t="s">
        <v>49</v>
      </c>
      <c r="BG70" s="166"/>
      <c r="BH70" s="166" t="s">
        <v>50</v>
      </c>
      <c r="BI70" s="166"/>
      <c r="BJ70" s="166" t="s">
        <v>55</v>
      </c>
      <c r="BK70" s="166"/>
      <c r="BL70" s="166" t="s">
        <v>70</v>
      </c>
      <c r="BM70" s="166"/>
    </row>
    <row r="71" spans="1:65" s="44" customFormat="1" ht="15" customHeight="1">
      <c r="B71" s="45" t="s">
        <v>80</v>
      </c>
      <c r="C71" s="46">
        <v>4748</v>
      </c>
      <c r="D71" s="47"/>
      <c r="E71" s="46">
        <v>5000</v>
      </c>
      <c r="F71" s="46"/>
      <c r="G71" s="46">
        <v>5225</v>
      </c>
      <c r="H71" s="46"/>
      <c r="I71" s="46">
        <v>5444</v>
      </c>
      <c r="J71" s="46"/>
      <c r="K71" s="46">
        <v>5634</v>
      </c>
      <c r="L71" s="46"/>
      <c r="M71" s="46">
        <v>5854</v>
      </c>
      <c r="N71" s="46"/>
      <c r="O71" s="46">
        <v>6082</v>
      </c>
      <c r="P71" s="46"/>
      <c r="Q71" s="46">
        <v>6356</v>
      </c>
      <c r="R71" s="46"/>
      <c r="S71" s="46">
        <v>6630</v>
      </c>
      <c r="T71" s="46"/>
      <c r="U71" s="46">
        <v>7110</v>
      </c>
      <c r="V71" s="46"/>
      <c r="W71" s="46">
        <v>9200</v>
      </c>
      <c r="X71" s="46"/>
      <c r="Y71" s="48">
        <v>9850</v>
      </c>
      <c r="Z71" s="48"/>
      <c r="AA71" s="49">
        <v>10300</v>
      </c>
      <c r="AB71" s="48"/>
      <c r="AC71" s="49">
        <v>11948</v>
      </c>
      <c r="AD71" s="48"/>
      <c r="AE71" s="49">
        <v>13860</v>
      </c>
      <c r="AF71" s="48"/>
      <c r="AG71" s="49">
        <v>14582</v>
      </c>
      <c r="AH71" s="49"/>
      <c r="AI71" s="49">
        <v>15050</v>
      </c>
      <c r="AJ71" s="49"/>
      <c r="AK71" s="50">
        <v>15682</v>
      </c>
      <c r="AL71" s="50"/>
      <c r="AM71" s="50">
        <v>16624</v>
      </c>
      <c r="AN71" s="50"/>
      <c r="AO71" s="50">
        <v>17456</v>
      </c>
      <c r="AP71" s="50"/>
      <c r="AQ71" s="50">
        <v>18504</v>
      </c>
      <c r="AR71" s="50"/>
      <c r="AS71" s="50">
        <v>19152</v>
      </c>
      <c r="AT71" s="30"/>
      <c r="AU71" s="50">
        <v>20014</v>
      </c>
      <c r="AV71" s="149">
        <v>20654</v>
      </c>
      <c r="AW71" s="149"/>
      <c r="AX71" s="149">
        <v>21530</v>
      </c>
      <c r="AY71" s="149"/>
      <c r="AZ71" s="149">
        <v>22392</v>
      </c>
      <c r="BA71" s="149"/>
      <c r="BB71" s="149">
        <v>23288</v>
      </c>
      <c r="BC71" s="149"/>
      <c r="BD71" s="149">
        <v>24220</v>
      </c>
      <c r="BE71" s="30"/>
      <c r="BF71" s="149">
        <v>24220</v>
      </c>
      <c r="BG71" s="30"/>
      <c r="BH71" s="149">
        <v>25166</v>
      </c>
      <c r="BI71" s="30"/>
      <c r="BJ71" s="149">
        <v>26424</v>
      </c>
      <c r="BK71" s="30"/>
      <c r="BL71" s="149">
        <v>27746</v>
      </c>
      <c r="BM71" s="30"/>
    </row>
    <row r="72" spans="1:65" s="35" customFormat="1" ht="12.45" customHeight="1">
      <c r="B72" s="35" t="s">
        <v>81</v>
      </c>
      <c r="C72" s="41"/>
      <c r="D72" s="42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32"/>
      <c r="AB72" s="41"/>
      <c r="AC72" s="32"/>
      <c r="AD72" s="41"/>
      <c r="AE72" s="32"/>
      <c r="AF72" s="41"/>
      <c r="AG72" s="32"/>
      <c r="AH72" s="32"/>
      <c r="AI72" s="32"/>
      <c r="AJ72" s="32"/>
      <c r="AK72" s="43">
        <v>23181</v>
      </c>
      <c r="AL72" s="43"/>
      <c r="AM72" s="43">
        <v>24573</v>
      </c>
      <c r="AN72" s="43"/>
      <c r="AO72" s="43">
        <v>25803</v>
      </c>
      <c r="AP72" s="43"/>
      <c r="AQ72" s="43">
        <v>27351</v>
      </c>
      <c r="AR72" s="43"/>
      <c r="AS72" s="43">
        <v>28308</v>
      </c>
      <c r="AT72" s="32"/>
      <c r="AU72" s="43">
        <v>29583</v>
      </c>
      <c r="AV72" s="43">
        <v>30531</v>
      </c>
      <c r="AW72" s="32"/>
      <c r="AX72" s="43">
        <v>31786</v>
      </c>
      <c r="AY72" s="32"/>
      <c r="AZ72" s="43">
        <v>32901</v>
      </c>
      <c r="BA72" s="32"/>
      <c r="BB72" s="43">
        <v>33853</v>
      </c>
      <c r="BC72" s="32"/>
      <c r="BD72" s="43">
        <v>34979</v>
      </c>
      <c r="BE72" s="32"/>
      <c r="BF72" s="43">
        <v>35322</v>
      </c>
      <c r="BG72" s="32"/>
      <c r="BH72" s="43">
        <v>36242</v>
      </c>
      <c r="BI72" s="32"/>
      <c r="BJ72" s="43">
        <v>38538</v>
      </c>
      <c r="BK72" s="32"/>
      <c r="BL72" s="43">
        <v>26976</v>
      </c>
      <c r="BM72" s="32"/>
    </row>
    <row r="73" spans="1:65" s="77" customFormat="1" ht="1.95" customHeight="1">
      <c r="C73" s="82"/>
      <c r="D73" s="83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4"/>
      <c r="AB73" s="82"/>
      <c r="AC73" s="84"/>
      <c r="AD73" s="82"/>
      <c r="AE73" s="84"/>
      <c r="AF73" s="82"/>
      <c r="AG73" s="84"/>
      <c r="AH73" s="84"/>
      <c r="AI73" s="84"/>
      <c r="AJ73" s="84"/>
      <c r="AK73" s="85"/>
      <c r="AL73" s="85"/>
      <c r="AM73" s="85"/>
      <c r="AN73" s="85"/>
      <c r="AO73" s="85"/>
      <c r="AP73" s="85"/>
      <c r="AQ73" s="85"/>
      <c r="AR73" s="85"/>
      <c r="AS73" s="85"/>
      <c r="AT73" s="84"/>
      <c r="AU73" s="85"/>
      <c r="AV73" s="85"/>
      <c r="AW73" s="84"/>
      <c r="AX73" s="85"/>
      <c r="AY73" s="84"/>
      <c r="AZ73" s="85"/>
      <c r="BA73" s="84"/>
      <c r="BB73" s="85"/>
      <c r="BC73" s="84"/>
      <c r="BD73" s="85"/>
      <c r="BE73" s="84"/>
      <c r="BF73" s="85"/>
      <c r="BG73" s="84"/>
      <c r="BH73" s="85"/>
      <c r="BI73" s="84"/>
      <c r="BJ73" s="85"/>
      <c r="BK73" s="84"/>
      <c r="BL73" s="85">
        <v>0</v>
      </c>
      <c r="BM73" s="84"/>
    </row>
    <row r="74" spans="1:65" s="44" customFormat="1" ht="15" customHeight="1">
      <c r="B74" s="45" t="s">
        <v>82</v>
      </c>
      <c r="C74" s="46">
        <v>12704</v>
      </c>
      <c r="D74" s="47"/>
      <c r="E74" s="46">
        <v>13400</v>
      </c>
      <c r="F74" s="46"/>
      <c r="G74" s="46">
        <v>14003</v>
      </c>
      <c r="H74" s="46"/>
      <c r="I74" s="46">
        <v>14842</v>
      </c>
      <c r="J74" s="46"/>
      <c r="K74" s="46">
        <v>15360</v>
      </c>
      <c r="L74" s="46"/>
      <c r="M74" s="46">
        <v>15960</v>
      </c>
      <c r="N74" s="46"/>
      <c r="O74" s="46">
        <v>16582</v>
      </c>
      <c r="P74" s="46"/>
      <c r="Q74" s="46">
        <v>17328</v>
      </c>
      <c r="R74" s="46"/>
      <c r="S74" s="46">
        <v>18074</v>
      </c>
      <c r="T74" s="46"/>
      <c r="U74" s="46">
        <v>19376</v>
      </c>
      <c r="V74" s="46"/>
      <c r="W74" s="46">
        <v>25062</v>
      </c>
      <c r="X74" s="46"/>
      <c r="Y74" s="48">
        <v>26362</v>
      </c>
      <c r="Z74" s="48"/>
      <c r="AA74" s="49">
        <v>27262</v>
      </c>
      <c r="AB74" s="48"/>
      <c r="AC74" s="49">
        <v>30534</v>
      </c>
      <c r="AD74" s="48"/>
      <c r="AE74" s="49">
        <v>34198</v>
      </c>
      <c r="AF74" s="48"/>
      <c r="AG74" s="49">
        <v>35362</v>
      </c>
      <c r="AH74" s="49"/>
      <c r="AI74" s="49">
        <v>36246</v>
      </c>
      <c r="AJ74" s="49"/>
      <c r="AK74" s="50">
        <v>37260</v>
      </c>
      <c r="AL74" s="50"/>
      <c r="AM74" s="50">
        <v>38788</v>
      </c>
      <c r="AN74" s="50"/>
      <c r="AO74" s="50">
        <v>39990</v>
      </c>
      <c r="AP74" s="50"/>
      <c r="AQ74" s="50">
        <v>41390</v>
      </c>
      <c r="AR74" s="50"/>
      <c r="AS74" s="50">
        <v>42840</v>
      </c>
      <c r="AT74" s="30"/>
      <c r="AU74" s="50">
        <v>44768</v>
      </c>
      <c r="AV74" s="149">
        <v>46200</v>
      </c>
      <c r="AW74" s="149"/>
      <c r="AX74" s="149">
        <v>47636</v>
      </c>
      <c r="AY74" s="149"/>
      <c r="AZ74" s="149">
        <v>49282</v>
      </c>
      <c r="BA74" s="149"/>
      <c r="BB74" s="149">
        <v>51254</v>
      </c>
      <c r="BC74" s="149"/>
      <c r="BD74" s="149">
        <v>53304</v>
      </c>
      <c r="BE74" s="30"/>
      <c r="BF74" s="149">
        <v>53304</v>
      </c>
      <c r="BG74" s="30"/>
      <c r="BH74" s="149">
        <v>55384</v>
      </c>
      <c r="BI74" s="30"/>
      <c r="BJ74" s="149">
        <v>57322</v>
      </c>
      <c r="BK74" s="30"/>
      <c r="BL74" s="149">
        <v>59472</v>
      </c>
      <c r="BM74" s="30"/>
    </row>
    <row r="75" spans="1:65" s="35" customFormat="1" ht="12.45" customHeight="1">
      <c r="B75" s="35" t="s">
        <v>81</v>
      </c>
      <c r="C75" s="41"/>
      <c r="D75" s="42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32"/>
      <c r="AB75" s="41"/>
      <c r="AC75" s="32"/>
      <c r="AD75" s="41"/>
      <c r="AE75" s="32"/>
      <c r="AF75" s="41"/>
      <c r="AG75" s="32"/>
      <c r="AH75" s="32"/>
      <c r="AI75" s="32"/>
      <c r="AJ75" s="32"/>
      <c r="AK75" s="43">
        <v>44760</v>
      </c>
      <c r="AL75" s="43"/>
      <c r="AM75" s="43">
        <v>46596</v>
      </c>
      <c r="AN75" s="43"/>
      <c r="AO75" s="43">
        <v>48039</v>
      </c>
      <c r="AP75" s="43"/>
      <c r="AQ75" s="43">
        <v>49719</v>
      </c>
      <c r="AR75" s="43"/>
      <c r="AS75" s="43">
        <v>51459</v>
      </c>
      <c r="AT75" s="32"/>
      <c r="AU75" s="43">
        <v>53775</v>
      </c>
      <c r="AV75" s="43">
        <v>55494</v>
      </c>
      <c r="AW75" s="32"/>
      <c r="AX75" s="43">
        <v>57193</v>
      </c>
      <c r="AY75" s="32"/>
      <c r="AZ75" s="43">
        <v>59070</v>
      </c>
      <c r="BA75" s="32"/>
      <c r="BB75" s="43">
        <v>60720</v>
      </c>
      <c r="BC75" s="32"/>
      <c r="BD75" s="43">
        <v>62739</v>
      </c>
      <c r="BE75" s="32"/>
      <c r="BF75" s="43">
        <v>63354</v>
      </c>
      <c r="BG75" s="32"/>
      <c r="BH75" s="43">
        <v>65002</v>
      </c>
      <c r="BI75" s="32"/>
      <c r="BJ75" s="43">
        <v>68130</v>
      </c>
      <c r="BK75" s="32"/>
      <c r="BL75" s="43">
        <v>47124</v>
      </c>
      <c r="BM75" s="32"/>
    </row>
    <row r="76" spans="1:65" s="1" customFormat="1" ht="4.2" customHeight="1">
      <c r="A76" s="17"/>
      <c r="B76" s="18"/>
      <c r="C76" s="2"/>
      <c r="D76" s="19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3"/>
      <c r="AL76" s="3"/>
      <c r="AM76" s="3"/>
      <c r="AN76" s="3"/>
      <c r="AO76" s="3"/>
      <c r="AP76" s="3"/>
      <c r="AQ76" s="3"/>
      <c r="AR76" s="3"/>
      <c r="AS76" s="3"/>
      <c r="AT76" s="4"/>
      <c r="AU76" s="3"/>
      <c r="AV76" s="3"/>
      <c r="AW76" s="4"/>
      <c r="AX76" s="3"/>
      <c r="AY76" s="4"/>
      <c r="AZ76" s="3"/>
      <c r="BA76" s="4"/>
      <c r="BB76" s="3"/>
      <c r="BC76" s="4"/>
      <c r="BD76" s="3"/>
      <c r="BE76" s="4"/>
      <c r="BF76" s="3"/>
      <c r="BG76" s="4"/>
      <c r="BH76" s="3"/>
      <c r="BI76" s="4"/>
      <c r="BJ76" s="3"/>
      <c r="BK76" s="4"/>
      <c r="BL76" s="3"/>
      <c r="BM76" s="4"/>
    </row>
    <row r="77" spans="1:65" s="88" customFormat="1" ht="16.2">
      <c r="A77" s="72" t="s">
        <v>62</v>
      </c>
      <c r="B77" s="72"/>
      <c r="C77" s="165" t="s">
        <v>2</v>
      </c>
      <c r="D77" s="165"/>
      <c r="E77" s="165" t="s">
        <v>3</v>
      </c>
      <c r="F77" s="165"/>
      <c r="G77" s="165" t="s">
        <v>4</v>
      </c>
      <c r="H77" s="165"/>
      <c r="I77" s="165" t="s">
        <v>5</v>
      </c>
      <c r="J77" s="165"/>
      <c r="K77" s="165" t="s">
        <v>6</v>
      </c>
      <c r="L77" s="165"/>
      <c r="M77" s="165" t="s">
        <v>7</v>
      </c>
      <c r="N77" s="165"/>
      <c r="O77" s="165" t="s">
        <v>8</v>
      </c>
      <c r="P77" s="165"/>
      <c r="Q77" s="165" t="s">
        <v>9</v>
      </c>
      <c r="R77" s="165"/>
      <c r="S77" s="165" t="s">
        <v>10</v>
      </c>
      <c r="T77" s="165"/>
      <c r="U77" s="165" t="s">
        <v>11</v>
      </c>
      <c r="V77" s="165"/>
      <c r="W77" s="165" t="s">
        <v>12</v>
      </c>
      <c r="X77" s="165"/>
      <c r="Y77" s="165" t="s">
        <v>14</v>
      </c>
      <c r="Z77" s="165"/>
      <c r="AA77" s="165" t="s">
        <v>15</v>
      </c>
      <c r="AB77" s="165"/>
      <c r="AC77" s="165" t="s">
        <v>16</v>
      </c>
      <c r="AD77" s="165"/>
      <c r="AE77" s="165" t="s">
        <v>17</v>
      </c>
      <c r="AF77" s="165"/>
      <c r="AG77" s="165" t="s">
        <v>18</v>
      </c>
      <c r="AH77" s="165"/>
      <c r="AI77" s="165" t="s">
        <v>19</v>
      </c>
      <c r="AJ77" s="165"/>
      <c r="AK77" s="87" t="s">
        <v>22</v>
      </c>
      <c r="AL77" s="87"/>
      <c r="AM77" s="87" t="s">
        <v>21</v>
      </c>
      <c r="AN77" s="87"/>
      <c r="AO77" s="87" t="s">
        <v>24</v>
      </c>
      <c r="AP77" s="87"/>
      <c r="AQ77" s="87" t="s">
        <v>26</v>
      </c>
      <c r="AR77" s="87"/>
      <c r="AS77" s="87" t="s">
        <v>28</v>
      </c>
      <c r="AT77" s="87"/>
      <c r="AU77" s="87" t="s">
        <v>29</v>
      </c>
      <c r="AV77" s="87" t="s">
        <v>59</v>
      </c>
      <c r="AW77" s="87"/>
      <c r="AX77" s="87" t="s">
        <v>31</v>
      </c>
      <c r="AY77" s="87"/>
      <c r="AZ77" s="172"/>
      <c r="BA77" s="172"/>
      <c r="BB77" s="165"/>
      <c r="BC77" s="165"/>
      <c r="BD77" s="165"/>
      <c r="BE77" s="165"/>
      <c r="BF77" s="165"/>
      <c r="BG77" s="165"/>
      <c r="BH77" s="165"/>
      <c r="BI77" s="165"/>
      <c r="BJ77" s="165"/>
      <c r="BK77" s="165"/>
      <c r="BL77" s="165"/>
      <c r="BM77" s="165"/>
    </row>
    <row r="78" spans="1:65" s="44" customFormat="1" ht="15" customHeight="1">
      <c r="B78" s="45" t="s">
        <v>83</v>
      </c>
      <c r="C78" s="46">
        <v>140</v>
      </c>
      <c r="D78" s="47"/>
      <c r="E78" s="46">
        <v>160</v>
      </c>
      <c r="F78" s="46">
        <v>140</v>
      </c>
      <c r="G78" s="46">
        <v>180</v>
      </c>
      <c r="H78" s="46">
        <v>140</v>
      </c>
      <c r="I78" s="46">
        <v>188</v>
      </c>
      <c r="J78" s="46">
        <v>140</v>
      </c>
      <c r="K78" s="46">
        <v>196</v>
      </c>
      <c r="L78" s="46">
        <v>140</v>
      </c>
      <c r="M78" s="46">
        <v>200</v>
      </c>
      <c r="N78" s="46">
        <v>140</v>
      </c>
      <c r="O78" s="46">
        <v>208</v>
      </c>
      <c r="P78" s="46">
        <v>140</v>
      </c>
      <c r="Q78" s="46">
        <v>218</v>
      </c>
      <c r="R78" s="46">
        <v>140</v>
      </c>
      <c r="S78" s="46">
        <v>226</v>
      </c>
      <c r="T78" s="46">
        <v>140</v>
      </c>
      <c r="U78" s="46">
        <v>326</v>
      </c>
      <c r="V78" s="46">
        <v>140</v>
      </c>
      <c r="W78" s="46">
        <v>418</v>
      </c>
      <c r="X78" s="46">
        <v>140</v>
      </c>
      <c r="Y78" s="48">
        <v>686</v>
      </c>
      <c r="Z78" s="48">
        <v>140</v>
      </c>
      <c r="AA78" s="49">
        <v>724</v>
      </c>
      <c r="AB78" s="48">
        <v>140</v>
      </c>
      <c r="AC78" s="49">
        <v>744</v>
      </c>
      <c r="AD78" s="48"/>
      <c r="AE78" s="49">
        <v>774</v>
      </c>
      <c r="AF78" s="48"/>
      <c r="AG78" s="49">
        <v>809</v>
      </c>
      <c r="AH78" s="49"/>
      <c r="AI78" s="49">
        <v>836</v>
      </c>
      <c r="AJ78" s="49"/>
      <c r="AK78" s="50">
        <v>895</v>
      </c>
      <c r="AL78" s="50"/>
      <c r="AM78" s="50">
        <v>895</v>
      </c>
      <c r="AN78" s="50"/>
      <c r="AO78" s="50">
        <v>1078</v>
      </c>
      <c r="AP78" s="50"/>
      <c r="AQ78" s="50">
        <v>1078</v>
      </c>
      <c r="AR78" s="50"/>
      <c r="AS78" s="50">
        <v>1078</v>
      </c>
      <c r="AT78" s="30"/>
      <c r="AU78" s="50">
        <v>1083</v>
      </c>
      <c r="AV78" s="149">
        <v>1087.9000000000001</v>
      </c>
      <c r="AW78" s="149"/>
      <c r="AX78" s="149">
        <v>1121.4000000000001</v>
      </c>
      <c r="AY78" s="149"/>
      <c r="AZ78" s="149">
        <v>1179.9000000000001</v>
      </c>
      <c r="BA78" s="149"/>
      <c r="BB78" s="149">
        <v>1248.4000000000001</v>
      </c>
      <c r="BC78" s="149"/>
      <c r="BD78" s="149">
        <v>1277.9000000000001</v>
      </c>
      <c r="BE78" s="30"/>
      <c r="BF78" s="149">
        <v>1274</v>
      </c>
      <c r="BG78" s="30"/>
      <c r="BH78" s="149">
        <v>1310</v>
      </c>
      <c r="BI78" s="30"/>
      <c r="BJ78" s="149">
        <v>1455</v>
      </c>
      <c r="BK78" s="30"/>
      <c r="BL78" s="149">
        <v>1515</v>
      </c>
      <c r="BM78" s="30"/>
    </row>
    <row r="79" spans="1:65" s="5" customFormat="1" ht="1.95" customHeight="1">
      <c r="A79" s="89"/>
      <c r="B79" s="90"/>
      <c r="C79" s="38"/>
      <c r="D79" s="91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9"/>
      <c r="AL79" s="39"/>
      <c r="AM79" s="39"/>
      <c r="AN79" s="39"/>
      <c r="AO79" s="39"/>
      <c r="AP79" s="39"/>
      <c r="AQ79" s="39"/>
      <c r="AR79" s="39"/>
      <c r="AS79" s="39"/>
      <c r="AT79" s="31"/>
      <c r="AU79" s="39"/>
      <c r="AV79" s="39"/>
      <c r="AW79" s="31"/>
      <c r="AX79" s="39"/>
      <c r="AY79" s="31"/>
      <c r="AZ79" s="39"/>
      <c r="BA79" s="31"/>
      <c r="BB79" s="39"/>
      <c r="BC79" s="31"/>
      <c r="BD79" s="39"/>
      <c r="BE79" s="31"/>
      <c r="BF79" s="39"/>
      <c r="BG79" s="31"/>
      <c r="BH79" s="39"/>
      <c r="BI79" s="31"/>
      <c r="BJ79" s="39"/>
      <c r="BK79" s="31"/>
      <c r="BL79" s="39">
        <v>1455</v>
      </c>
      <c r="BM79" s="31"/>
    </row>
    <row r="80" spans="1:65" s="44" customFormat="1" ht="15" customHeight="1">
      <c r="B80" s="45" t="s">
        <v>84</v>
      </c>
      <c r="C80" s="46">
        <v>140</v>
      </c>
      <c r="D80" s="47"/>
      <c r="E80" s="46">
        <v>160</v>
      </c>
      <c r="F80" s="46">
        <v>140</v>
      </c>
      <c r="G80" s="46">
        <v>180</v>
      </c>
      <c r="H80" s="46">
        <v>140</v>
      </c>
      <c r="I80" s="46">
        <v>188</v>
      </c>
      <c r="J80" s="46">
        <v>140</v>
      </c>
      <c r="K80" s="46">
        <v>196</v>
      </c>
      <c r="L80" s="46">
        <v>140</v>
      </c>
      <c r="M80" s="46">
        <v>200</v>
      </c>
      <c r="N80" s="46">
        <v>140</v>
      </c>
      <c r="O80" s="46">
        <v>208</v>
      </c>
      <c r="P80" s="46">
        <v>140</v>
      </c>
      <c r="Q80" s="46">
        <v>218</v>
      </c>
      <c r="R80" s="46">
        <v>140</v>
      </c>
      <c r="S80" s="46">
        <v>226</v>
      </c>
      <c r="T80" s="46">
        <v>140</v>
      </c>
      <c r="U80" s="46">
        <v>298</v>
      </c>
      <c r="V80" s="46">
        <v>140</v>
      </c>
      <c r="W80" s="46">
        <v>382</v>
      </c>
      <c r="X80" s="46">
        <v>140</v>
      </c>
      <c r="Y80" s="48">
        <v>648</v>
      </c>
      <c r="Z80" s="48">
        <v>140</v>
      </c>
      <c r="AA80" s="49">
        <v>684</v>
      </c>
      <c r="AB80" s="48">
        <v>140</v>
      </c>
      <c r="AC80" s="49">
        <v>702</v>
      </c>
      <c r="AD80" s="48"/>
      <c r="AE80" s="49">
        <v>730</v>
      </c>
      <c r="AF80" s="48"/>
      <c r="AG80" s="49">
        <v>763</v>
      </c>
      <c r="AH80" s="49"/>
      <c r="AI80" s="49">
        <v>790</v>
      </c>
      <c r="AJ80" s="49"/>
      <c r="AK80" s="50">
        <v>849</v>
      </c>
      <c r="AL80" s="50"/>
      <c r="AM80" s="50">
        <v>849</v>
      </c>
      <c r="AN80" s="50"/>
      <c r="AO80" s="50">
        <v>1032</v>
      </c>
      <c r="AP80" s="50"/>
      <c r="AQ80" s="50">
        <v>1032</v>
      </c>
      <c r="AR80" s="50"/>
      <c r="AS80" s="50">
        <v>1032</v>
      </c>
      <c r="AT80" s="30"/>
      <c r="AU80" s="50">
        <v>1037</v>
      </c>
      <c r="AV80" s="149">
        <v>1041.9000000000001</v>
      </c>
      <c r="AW80" s="149"/>
      <c r="AX80" s="149">
        <v>1075.4000000000001</v>
      </c>
      <c r="AY80" s="149"/>
      <c r="AZ80" s="149">
        <v>1133.9000000000001</v>
      </c>
      <c r="BA80" s="149"/>
      <c r="BB80" s="149">
        <v>1202.4000000000001</v>
      </c>
      <c r="BC80" s="149"/>
      <c r="BD80" s="149">
        <v>1231.9000000000001</v>
      </c>
      <c r="BE80" s="30"/>
      <c r="BF80" s="149">
        <v>1228</v>
      </c>
      <c r="BG80" s="30"/>
      <c r="BH80" s="149">
        <v>1264</v>
      </c>
      <c r="BI80" s="30"/>
      <c r="BJ80" s="149">
        <v>1409</v>
      </c>
      <c r="BK80" s="30"/>
      <c r="BL80" s="149">
        <v>1455</v>
      </c>
      <c r="BM80" s="30"/>
    </row>
    <row r="81" spans="1:67" s="1" customFormat="1" ht="1.95" customHeight="1">
      <c r="A81" s="17"/>
      <c r="B81" s="18"/>
      <c r="C81" s="2"/>
      <c r="D81" s="19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3"/>
      <c r="AL81" s="3"/>
      <c r="AM81" s="3"/>
      <c r="AN81" s="3"/>
      <c r="AO81" s="3"/>
      <c r="AP81" s="3"/>
      <c r="AQ81" s="3"/>
      <c r="AR81" s="3"/>
      <c r="AS81" s="3"/>
      <c r="AT81" s="4"/>
      <c r="AU81" s="3"/>
      <c r="AV81" s="3"/>
      <c r="AW81" s="4"/>
      <c r="AX81" s="3"/>
      <c r="AY81" s="4"/>
      <c r="AZ81" s="3"/>
      <c r="BA81" s="4"/>
      <c r="BB81" s="3"/>
      <c r="BC81" s="4"/>
      <c r="BD81" s="3"/>
      <c r="BE81" s="4"/>
      <c r="BF81" s="3"/>
      <c r="BG81" s="4"/>
      <c r="BH81" s="3"/>
      <c r="BI81" s="4"/>
      <c r="BJ81" s="3"/>
      <c r="BK81" s="4"/>
      <c r="BL81" s="3"/>
      <c r="BM81" s="4"/>
    </row>
    <row r="82" spans="1:67" s="44" customFormat="1" ht="15" customHeight="1">
      <c r="B82" s="45" t="s">
        <v>85</v>
      </c>
      <c r="C82" s="46">
        <v>140</v>
      </c>
      <c r="D82" s="47"/>
      <c r="E82" s="46">
        <v>160</v>
      </c>
      <c r="F82" s="46">
        <v>140</v>
      </c>
      <c r="G82" s="46">
        <v>180</v>
      </c>
      <c r="H82" s="46">
        <v>140</v>
      </c>
      <c r="I82" s="46">
        <v>188</v>
      </c>
      <c r="J82" s="46">
        <v>140</v>
      </c>
      <c r="K82" s="46">
        <v>196</v>
      </c>
      <c r="L82" s="46">
        <v>140</v>
      </c>
      <c r="M82" s="46">
        <v>200</v>
      </c>
      <c r="N82" s="46">
        <v>140</v>
      </c>
      <c r="O82" s="46">
        <v>208</v>
      </c>
      <c r="P82" s="46">
        <v>140</v>
      </c>
      <c r="Q82" s="46">
        <v>218</v>
      </c>
      <c r="R82" s="46">
        <v>140</v>
      </c>
      <c r="S82" s="46">
        <v>226</v>
      </c>
      <c r="T82" s="46">
        <v>140</v>
      </c>
      <c r="U82" s="46">
        <v>326</v>
      </c>
      <c r="V82" s="46">
        <v>140</v>
      </c>
      <c r="W82" s="46">
        <v>418</v>
      </c>
      <c r="X82" s="46">
        <v>140</v>
      </c>
      <c r="Y82" s="48">
        <v>686</v>
      </c>
      <c r="Z82" s="48">
        <v>140</v>
      </c>
      <c r="AA82" s="49">
        <v>724</v>
      </c>
      <c r="AB82" s="48">
        <v>140</v>
      </c>
      <c r="AC82" s="49">
        <v>744</v>
      </c>
      <c r="AD82" s="48"/>
      <c r="AE82" s="49">
        <v>774</v>
      </c>
      <c r="AF82" s="48"/>
      <c r="AG82" s="49">
        <v>809</v>
      </c>
      <c r="AH82" s="49"/>
      <c r="AI82" s="49">
        <v>836</v>
      </c>
      <c r="AJ82" s="49"/>
      <c r="AK82" s="50">
        <v>895</v>
      </c>
      <c r="AL82" s="50"/>
      <c r="AM82" s="50">
        <v>895</v>
      </c>
      <c r="AN82" s="50"/>
      <c r="AO82" s="50">
        <v>1078</v>
      </c>
      <c r="AP82" s="50"/>
      <c r="AQ82" s="50">
        <v>1078</v>
      </c>
      <c r="AR82" s="50"/>
      <c r="AS82" s="50">
        <v>1078</v>
      </c>
      <c r="AT82" s="30"/>
      <c r="AU82" s="50">
        <v>1083</v>
      </c>
      <c r="AV82" s="149">
        <v>1087.9000000000001</v>
      </c>
      <c r="AW82" s="149"/>
      <c r="AX82" s="149">
        <v>1121.4000000000001</v>
      </c>
      <c r="AY82" s="149"/>
      <c r="AZ82" s="149">
        <v>1179.9000000000001</v>
      </c>
      <c r="BA82" s="149"/>
      <c r="BB82" s="149">
        <v>1248.4000000000001</v>
      </c>
      <c r="BC82" s="149"/>
      <c r="BD82" s="149">
        <v>1277.9000000000001</v>
      </c>
      <c r="BE82" s="30"/>
      <c r="BF82" s="149">
        <v>1274</v>
      </c>
      <c r="BG82" s="30"/>
      <c r="BH82" s="149">
        <v>1310</v>
      </c>
      <c r="BI82" s="30"/>
      <c r="BJ82" s="149">
        <v>1455</v>
      </c>
      <c r="BK82" s="30"/>
      <c r="BL82" s="149">
        <v>1515</v>
      </c>
      <c r="BM82" s="30"/>
    </row>
    <row r="83" spans="1:67" s="35" customFormat="1" ht="12.45" customHeight="1">
      <c r="B83" s="35" t="s">
        <v>86</v>
      </c>
      <c r="C83" s="41"/>
      <c r="D83" s="42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32"/>
      <c r="AB83" s="41"/>
      <c r="AC83" s="32"/>
      <c r="AD83" s="41"/>
      <c r="AE83" s="32"/>
      <c r="AF83" s="41"/>
      <c r="AG83" s="32"/>
      <c r="AH83" s="32"/>
      <c r="AI83" s="32"/>
      <c r="AJ83" s="32"/>
      <c r="AK83" s="43"/>
      <c r="AL83" s="43"/>
      <c r="AM83" s="43"/>
      <c r="AN83" s="43"/>
      <c r="AO83" s="43"/>
      <c r="AP83" s="43"/>
      <c r="AQ83" s="43"/>
      <c r="AR83" s="43"/>
      <c r="AS83" s="43"/>
      <c r="AT83" s="32"/>
      <c r="AU83" s="43"/>
      <c r="AV83" s="43"/>
      <c r="AW83" s="32"/>
      <c r="AX83" s="43"/>
      <c r="AY83" s="32"/>
      <c r="AZ83" s="43">
        <v>1410</v>
      </c>
      <c r="BA83" s="32"/>
      <c r="BB83" s="43">
        <v>1469</v>
      </c>
      <c r="BC83" s="32"/>
      <c r="BD83" s="43">
        <v>1518</v>
      </c>
      <c r="BE83" s="32"/>
      <c r="BF83" s="43">
        <v>1514</v>
      </c>
      <c r="BG83" s="32"/>
      <c r="BH83" s="43">
        <v>1550</v>
      </c>
      <c r="BI83" s="32"/>
      <c r="BJ83" s="43">
        <v>1686</v>
      </c>
      <c r="BK83" s="32"/>
      <c r="BL83" s="43">
        <f>1391+410</f>
        <v>1801</v>
      </c>
      <c r="BM83" s="32"/>
    </row>
    <row r="84" spans="1:67" s="1" customFormat="1" ht="4.2" customHeight="1">
      <c r="A84" s="17"/>
      <c r="B84" s="18"/>
      <c r="C84" s="2"/>
      <c r="D84" s="19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3"/>
      <c r="AL84" s="3"/>
      <c r="AM84" s="3"/>
      <c r="AN84" s="3"/>
      <c r="AO84" s="3"/>
      <c r="AP84" s="3"/>
      <c r="AQ84" s="3"/>
      <c r="AR84" s="3"/>
      <c r="AS84" s="3"/>
      <c r="AT84" s="4"/>
      <c r="AU84" s="3"/>
      <c r="AV84" s="3"/>
      <c r="AW84" s="4"/>
      <c r="AX84" s="3"/>
      <c r="AY84" s="4"/>
      <c r="AZ84" s="3"/>
      <c r="BA84" s="4"/>
      <c r="BB84" s="3"/>
      <c r="BC84" s="4"/>
      <c r="BD84" s="3"/>
      <c r="BE84" s="4"/>
      <c r="BF84" s="3"/>
      <c r="BG84" s="4"/>
      <c r="BH84" s="3"/>
      <c r="BI84" s="4"/>
      <c r="BJ84" s="3"/>
      <c r="BK84" s="4"/>
      <c r="BL84" s="3"/>
      <c r="BM84" s="4"/>
    </row>
    <row r="85" spans="1:67" s="88" customFormat="1" ht="17.399999999999999">
      <c r="A85" s="72" t="s">
        <v>116</v>
      </c>
      <c r="B85" s="72"/>
      <c r="C85" s="165" t="s">
        <v>2</v>
      </c>
      <c r="D85" s="165"/>
      <c r="E85" s="165" t="s">
        <v>3</v>
      </c>
      <c r="F85" s="165"/>
      <c r="G85" s="165" t="s">
        <v>4</v>
      </c>
      <c r="H85" s="165"/>
      <c r="I85" s="165" t="s">
        <v>5</v>
      </c>
      <c r="J85" s="165"/>
      <c r="K85" s="165" t="s">
        <v>6</v>
      </c>
      <c r="L85" s="165"/>
      <c r="M85" s="165" t="s">
        <v>7</v>
      </c>
      <c r="N85" s="165"/>
      <c r="O85" s="165" t="s">
        <v>8</v>
      </c>
      <c r="P85" s="165"/>
      <c r="Q85" s="165" t="s">
        <v>9</v>
      </c>
      <c r="R85" s="165"/>
      <c r="S85" s="165" t="s">
        <v>10</v>
      </c>
      <c r="T85" s="165"/>
      <c r="U85" s="165" t="s">
        <v>11</v>
      </c>
      <c r="V85" s="165"/>
      <c r="W85" s="165" t="s">
        <v>12</v>
      </c>
      <c r="X85" s="165"/>
      <c r="Y85" s="165" t="s">
        <v>14</v>
      </c>
      <c r="Z85" s="165"/>
      <c r="AA85" s="165" t="s">
        <v>15</v>
      </c>
      <c r="AB85" s="165"/>
      <c r="AC85" s="165" t="s">
        <v>16</v>
      </c>
      <c r="AD85" s="165"/>
      <c r="AE85" s="165" t="s">
        <v>17</v>
      </c>
      <c r="AF85" s="165"/>
      <c r="AG85" s="165" t="s">
        <v>18</v>
      </c>
      <c r="AH85" s="165"/>
      <c r="AI85" s="165" t="s">
        <v>19</v>
      </c>
      <c r="AJ85" s="165"/>
      <c r="AK85" s="87" t="s">
        <v>22</v>
      </c>
      <c r="AL85" s="87"/>
      <c r="AM85" s="87" t="s">
        <v>21</v>
      </c>
      <c r="AN85" s="87"/>
      <c r="AO85" s="87" t="s">
        <v>24</v>
      </c>
      <c r="AP85" s="87"/>
      <c r="AQ85" s="87" t="s">
        <v>26</v>
      </c>
      <c r="AR85" s="87"/>
      <c r="AS85" s="87" t="s">
        <v>28</v>
      </c>
      <c r="AT85" s="87"/>
      <c r="AU85" s="87" t="s">
        <v>29</v>
      </c>
      <c r="AV85" s="87" t="s">
        <v>58</v>
      </c>
      <c r="AW85" s="87"/>
      <c r="AX85" s="87" t="s">
        <v>31</v>
      </c>
      <c r="AY85" s="87"/>
      <c r="AZ85" s="172"/>
      <c r="BA85" s="172"/>
      <c r="BB85" s="165"/>
      <c r="BC85" s="165"/>
      <c r="BD85" s="165"/>
      <c r="BE85" s="165"/>
      <c r="BF85" s="165"/>
      <c r="BG85" s="165"/>
      <c r="BH85" s="165"/>
      <c r="BI85" s="165"/>
      <c r="BJ85" s="165"/>
      <c r="BK85" s="165"/>
      <c r="BL85" s="165"/>
      <c r="BM85" s="165"/>
    </row>
    <row r="86" spans="1:67" s="44" customFormat="1" ht="15" customHeight="1">
      <c r="B86" s="45" t="s">
        <v>37</v>
      </c>
      <c r="C86" s="46">
        <v>2228</v>
      </c>
      <c r="D86" s="47">
        <v>0</v>
      </c>
      <c r="E86" s="46">
        <v>2352</v>
      </c>
      <c r="F86" s="46">
        <v>140</v>
      </c>
      <c r="G86" s="46">
        <v>2471</v>
      </c>
      <c r="H86" s="46">
        <v>140</v>
      </c>
      <c r="I86" s="46">
        <v>2574</v>
      </c>
      <c r="J86" s="46">
        <v>140</v>
      </c>
      <c r="K86" s="46">
        <v>2666</v>
      </c>
      <c r="L86" s="46">
        <v>140</v>
      </c>
      <c r="M86" s="46">
        <v>2766</v>
      </c>
      <c r="N86" s="46">
        <v>140</v>
      </c>
      <c r="O86" s="46">
        <v>2874</v>
      </c>
      <c r="P86" s="46">
        <v>140</v>
      </c>
      <c r="Q86" s="46">
        <v>3004</v>
      </c>
      <c r="R86" s="46">
        <v>140</v>
      </c>
      <c r="S86" s="46">
        <v>3132</v>
      </c>
      <c r="T86" s="46">
        <v>140</v>
      </c>
      <c r="U86" s="46">
        <v>3442</v>
      </c>
      <c r="V86" s="46">
        <v>140</v>
      </c>
      <c r="W86" s="46">
        <v>4110</v>
      </c>
      <c r="X86" s="46"/>
      <c r="Y86" s="48">
        <v>5028</v>
      </c>
      <c r="Z86" s="48"/>
      <c r="AA86" s="49">
        <v>5426</v>
      </c>
      <c r="AB86" s="48"/>
      <c r="AC86" s="49">
        <v>5634</v>
      </c>
      <c r="AD86" s="48"/>
      <c r="AE86" s="49">
        <v>5860</v>
      </c>
      <c r="AF86" s="48"/>
      <c r="AG86" s="49">
        <v>6161</v>
      </c>
      <c r="AH86" s="49"/>
      <c r="AI86" s="49">
        <v>6360</v>
      </c>
      <c r="AJ86" s="49"/>
      <c r="AK86" s="50">
        <v>6651</v>
      </c>
      <c r="AL86" s="50"/>
      <c r="AM86" s="50">
        <v>6997</v>
      </c>
      <c r="AN86" s="50"/>
      <c r="AO86" s="50">
        <v>7486</v>
      </c>
      <c r="AP86" s="50"/>
      <c r="AQ86" s="50">
        <v>7726</v>
      </c>
      <c r="AR86" s="50"/>
      <c r="AS86" s="50" t="e">
        <f>AS6+#REF!</f>
        <v>#REF!</v>
      </c>
      <c r="AT86" s="30"/>
      <c r="AU86" s="50">
        <v>7731</v>
      </c>
      <c r="AV86" s="149">
        <v>7735.9</v>
      </c>
      <c r="AW86" s="149"/>
      <c r="AX86" s="149">
        <v>8219.4</v>
      </c>
      <c r="AY86" s="149"/>
      <c r="AZ86" s="149">
        <v>8635.9</v>
      </c>
      <c r="BA86" s="149"/>
      <c r="BB86" s="149">
        <v>8988.4</v>
      </c>
      <c r="BC86" s="149"/>
      <c r="BD86" s="149">
        <v>9319.9</v>
      </c>
      <c r="BE86" s="30"/>
      <c r="BF86" s="149">
        <v>9316</v>
      </c>
      <c r="BG86" s="30"/>
      <c r="BH86" s="149">
        <v>9634</v>
      </c>
      <c r="BI86" s="30"/>
      <c r="BJ86" s="149">
        <f>BJ6+BJ78</f>
        <v>10131</v>
      </c>
      <c r="BK86" s="30"/>
      <c r="BL86" s="149">
        <f>BL6+BL78</f>
        <v>10497</v>
      </c>
      <c r="BM86" s="30"/>
    </row>
    <row r="87" spans="1:67" s="76" customFormat="1" ht="15" hidden="1" customHeight="1">
      <c r="A87" s="24"/>
      <c r="B87" s="24"/>
      <c r="C87" s="36"/>
      <c r="D87" s="37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8"/>
      <c r="AB87" s="36"/>
      <c r="AC87" s="38"/>
      <c r="AD87" s="36"/>
      <c r="AE87" s="38"/>
      <c r="AF87" s="36"/>
      <c r="AG87" s="38">
        <v>6378</v>
      </c>
      <c r="AH87" s="38"/>
      <c r="AI87" s="38">
        <v>6571</v>
      </c>
      <c r="AJ87" s="38"/>
      <c r="AK87" s="39">
        <v>6867</v>
      </c>
      <c r="AL87" s="39"/>
      <c r="AM87" s="39">
        <v>7213</v>
      </c>
      <c r="AN87" s="39"/>
      <c r="AO87" s="39">
        <v>7702</v>
      </c>
      <c r="AP87" s="39"/>
      <c r="AQ87" s="39">
        <v>7942</v>
      </c>
      <c r="AR87" s="39"/>
      <c r="AS87" s="39" t="e">
        <f>AS6+#REF!+AS192</f>
        <v>#REF!</v>
      </c>
      <c r="AT87" s="38"/>
      <c r="AU87" s="39">
        <v>7947</v>
      </c>
      <c r="AV87" s="39">
        <v>7951.9</v>
      </c>
      <c r="AW87" s="38"/>
      <c r="AX87" s="39">
        <v>8435.4</v>
      </c>
      <c r="AY87" s="38"/>
      <c r="AZ87" s="39">
        <v>8851.9</v>
      </c>
      <c r="BA87" s="38"/>
      <c r="BB87" s="39">
        <v>9204.4</v>
      </c>
      <c r="BC87" s="38"/>
      <c r="BD87" s="39">
        <v>9535.9</v>
      </c>
      <c r="BE87" s="38"/>
      <c r="BF87" s="39">
        <v>9532</v>
      </c>
      <c r="BG87" s="38"/>
      <c r="BH87" s="39">
        <v>9850</v>
      </c>
      <c r="BI87" s="38"/>
      <c r="BJ87" s="39">
        <v>10347</v>
      </c>
      <c r="BK87" s="38"/>
      <c r="BL87" s="39">
        <v>10347</v>
      </c>
      <c r="BM87" s="38"/>
    </row>
    <row r="88" spans="1:67" s="92" customFormat="1" ht="15" hidden="1" customHeight="1">
      <c r="A88" s="24"/>
      <c r="B88" s="24"/>
      <c r="C88" s="36"/>
      <c r="D88" s="37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8"/>
      <c r="AB88" s="36"/>
      <c r="AC88" s="38"/>
      <c r="AD88" s="36"/>
      <c r="AE88" s="38"/>
      <c r="AF88" s="36"/>
      <c r="AG88" s="38">
        <v>6378</v>
      </c>
      <c r="AH88" s="38"/>
      <c r="AI88" s="38">
        <v>6571</v>
      </c>
      <c r="AJ88" s="38"/>
      <c r="AK88" s="39">
        <v>6867</v>
      </c>
      <c r="AL88" s="39"/>
      <c r="AM88" s="39">
        <v>7213</v>
      </c>
      <c r="AN88" s="39"/>
      <c r="AO88" s="39">
        <v>8286</v>
      </c>
      <c r="AP88" s="39"/>
      <c r="AQ88" s="39">
        <v>9132</v>
      </c>
      <c r="AR88" s="39"/>
      <c r="AS88" s="39" t="e">
        <f>AS7+#REF!+AS192</f>
        <v>#REF!</v>
      </c>
      <c r="AT88" s="38"/>
      <c r="AU88" s="39">
        <v>10113</v>
      </c>
      <c r="AV88" s="39">
        <v>10117.9</v>
      </c>
      <c r="AW88" s="38"/>
      <c r="AX88" s="39">
        <v>10748.4</v>
      </c>
      <c r="AY88" s="38"/>
      <c r="AZ88" s="39">
        <v>11211.9</v>
      </c>
      <c r="BA88" s="38"/>
      <c r="BB88" s="39">
        <v>11816.4</v>
      </c>
      <c r="BC88" s="38"/>
      <c r="BD88" s="39">
        <v>12249.9</v>
      </c>
      <c r="BE88" s="38"/>
      <c r="BF88" s="39">
        <v>12246</v>
      </c>
      <c r="BG88" s="38"/>
      <c r="BH88" s="39">
        <v>12282</v>
      </c>
      <c r="BI88" s="38"/>
      <c r="BJ88" s="39">
        <v>12427</v>
      </c>
      <c r="BK88" s="38"/>
      <c r="BL88" s="39">
        <v>12427</v>
      </c>
      <c r="BM88" s="38"/>
    </row>
    <row r="89" spans="1:67" s="35" customFormat="1" ht="12.45" customHeight="1">
      <c r="B89" s="35" t="s">
        <v>27</v>
      </c>
      <c r="C89" s="41"/>
      <c r="D89" s="42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32"/>
      <c r="AB89" s="41"/>
      <c r="AC89" s="32"/>
      <c r="AD89" s="41"/>
      <c r="AE89" s="32"/>
      <c r="AF89" s="41"/>
      <c r="AG89" s="32"/>
      <c r="AH89" s="32"/>
      <c r="AI89" s="32"/>
      <c r="AJ89" s="32"/>
      <c r="AK89" s="43"/>
      <c r="AL89" s="43"/>
      <c r="AM89" s="43"/>
      <c r="AN89" s="43"/>
      <c r="AO89" s="43"/>
      <c r="AP89" s="43"/>
      <c r="AQ89" s="43">
        <v>8126</v>
      </c>
      <c r="AR89" s="43"/>
      <c r="AS89" s="43" t="e">
        <f>AS8+#REF!</f>
        <v>#REF!</v>
      </c>
      <c r="AT89" s="32"/>
      <c r="AU89" s="43">
        <v>8931</v>
      </c>
      <c r="AV89" s="43">
        <v>8935.9</v>
      </c>
      <c r="AW89" s="32"/>
      <c r="AX89" s="43">
        <v>9500.4</v>
      </c>
      <c r="AY89" s="32"/>
      <c r="AZ89" s="43">
        <v>10041.9</v>
      </c>
      <c r="BA89" s="32"/>
      <c r="BB89" s="43">
        <v>10804.4</v>
      </c>
      <c r="BC89" s="32"/>
      <c r="BD89" s="43">
        <v>11197.9</v>
      </c>
      <c r="BE89" s="32"/>
      <c r="BF89" s="43">
        <v>11194</v>
      </c>
      <c r="BG89" s="32"/>
      <c r="BH89" s="43">
        <v>11570</v>
      </c>
      <c r="BI89" s="32"/>
      <c r="BJ89" s="43">
        <f>BJ8+BJ78+BJ191</f>
        <v>12143</v>
      </c>
      <c r="BK89" s="32"/>
      <c r="BL89" s="43">
        <f>BL8+BL78+BL191</f>
        <v>12571</v>
      </c>
      <c r="BM89" s="32"/>
    </row>
    <row r="90" spans="1:67" s="35" customFormat="1" ht="12.45" customHeight="1">
      <c r="B90" s="161" t="s">
        <v>115</v>
      </c>
      <c r="C90" s="41"/>
      <c r="D90" s="42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32"/>
      <c r="AB90" s="41"/>
      <c r="AC90" s="32"/>
      <c r="AD90" s="41"/>
      <c r="AE90" s="32">
        <v>5900</v>
      </c>
      <c r="AF90" s="41"/>
      <c r="AG90" s="32">
        <v>6201</v>
      </c>
      <c r="AH90" s="32"/>
      <c r="AI90" s="32">
        <v>6400</v>
      </c>
      <c r="AJ90" s="32"/>
      <c r="AK90" s="43">
        <v>6691</v>
      </c>
      <c r="AL90" s="43"/>
      <c r="AM90" s="43">
        <v>7037</v>
      </c>
      <c r="AN90" s="43"/>
      <c r="AO90" s="43">
        <v>7526</v>
      </c>
      <c r="AP90" s="43"/>
      <c r="AQ90" s="43">
        <v>7766</v>
      </c>
      <c r="AR90" s="43"/>
      <c r="AS90" s="43" t="e">
        <f>AS6+#REF!+AS189</f>
        <v>#REF!</v>
      </c>
      <c r="AT90" s="32"/>
      <c r="AU90" s="43">
        <v>7771</v>
      </c>
      <c r="AV90" s="43">
        <v>7775.9</v>
      </c>
      <c r="AW90" s="32"/>
      <c r="AX90" s="43">
        <v>8259.4</v>
      </c>
      <c r="AY90" s="32"/>
      <c r="AZ90" s="43">
        <v>8675.9</v>
      </c>
      <c r="BA90" s="32"/>
      <c r="BB90" s="43">
        <v>9028.4</v>
      </c>
      <c r="BC90" s="32"/>
      <c r="BD90" s="43">
        <v>9359.9</v>
      </c>
      <c r="BE90" s="32"/>
      <c r="BF90" s="43">
        <v>9356</v>
      </c>
      <c r="BG90" s="32"/>
      <c r="BH90" s="43">
        <v>9674</v>
      </c>
      <c r="BI90" s="32"/>
      <c r="BJ90" s="43">
        <f>BJ6+BJ78+BJ189</f>
        <v>10171</v>
      </c>
      <c r="BK90" s="32"/>
      <c r="BL90" s="162">
        <f>BL6+BL78+BL189</f>
        <v>10537</v>
      </c>
      <c r="BM90" s="32"/>
    </row>
    <row r="91" spans="1:67" s="35" customFormat="1" ht="12.45" customHeight="1">
      <c r="B91" s="161" t="s">
        <v>114</v>
      </c>
      <c r="C91" s="41"/>
      <c r="D91" s="42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32"/>
      <c r="AB91" s="41"/>
      <c r="AC91" s="32"/>
      <c r="AD91" s="41"/>
      <c r="AE91" s="32"/>
      <c r="AF91" s="41"/>
      <c r="AG91" s="32"/>
      <c r="AH91" s="32"/>
      <c r="AI91" s="32"/>
      <c r="AJ91" s="32"/>
      <c r="AK91" s="43">
        <v>6256</v>
      </c>
      <c r="AL91" s="43"/>
      <c r="AM91" s="43">
        <v>7132</v>
      </c>
      <c r="AN91" s="43"/>
      <c r="AO91" s="43">
        <v>7990</v>
      </c>
      <c r="AP91" s="43"/>
      <c r="AQ91" s="43">
        <v>8290</v>
      </c>
      <c r="AR91" s="43"/>
      <c r="AS91" s="43">
        <v>8290</v>
      </c>
      <c r="AT91" s="32"/>
      <c r="AU91" s="43">
        <v>8290</v>
      </c>
      <c r="AV91" s="43">
        <v>8290</v>
      </c>
      <c r="AW91" s="32"/>
      <c r="AX91" s="43">
        <v>8852</v>
      </c>
      <c r="AY91" s="32"/>
      <c r="AZ91" s="43">
        <v>9436</v>
      </c>
      <c r="BA91" s="32"/>
      <c r="BB91" s="43">
        <v>10036</v>
      </c>
      <c r="BC91" s="32"/>
      <c r="BD91" s="98"/>
      <c r="BE91" s="32"/>
      <c r="BF91" s="98"/>
      <c r="BG91" s="32"/>
      <c r="BH91" s="43"/>
      <c r="BI91" s="32"/>
      <c r="BJ91" s="43"/>
      <c r="BK91" s="32"/>
      <c r="BL91" s="162">
        <f>BL9+BL78+BL189</f>
        <v>11547</v>
      </c>
      <c r="BM91" s="32"/>
      <c r="BN91" s="164"/>
      <c r="BO91" s="69"/>
    </row>
    <row r="92" spans="1:67" s="35" customFormat="1" ht="12.45" customHeight="1">
      <c r="B92" s="35" t="s">
        <v>20</v>
      </c>
      <c r="C92" s="41"/>
      <c r="D92" s="42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32"/>
      <c r="AB92" s="41"/>
      <c r="AC92" s="32"/>
      <c r="AD92" s="41"/>
      <c r="AE92" s="32">
        <v>5900</v>
      </c>
      <c r="AF92" s="41"/>
      <c r="AG92" s="32">
        <v>6201</v>
      </c>
      <c r="AH92" s="32"/>
      <c r="AI92" s="32">
        <v>6400</v>
      </c>
      <c r="AJ92" s="32"/>
      <c r="AK92" s="43">
        <v>7191</v>
      </c>
      <c r="AL92" s="43"/>
      <c r="AM92" s="43">
        <v>8067</v>
      </c>
      <c r="AN92" s="43"/>
      <c r="AO92" s="43">
        <v>9108</v>
      </c>
      <c r="AP92" s="43"/>
      <c r="AQ92" s="43">
        <v>9408</v>
      </c>
      <c r="AR92" s="43"/>
      <c r="AS92" s="43" t="e">
        <f>AS10+#REF!+AS189</f>
        <v>#REF!</v>
      </c>
      <c r="AT92" s="32"/>
      <c r="AU92" s="43">
        <v>9413</v>
      </c>
      <c r="AV92" s="43">
        <v>9417.9</v>
      </c>
      <c r="AW92" s="32"/>
      <c r="AX92" s="43">
        <v>10013.4</v>
      </c>
      <c r="AY92" s="32"/>
      <c r="AZ92" s="43">
        <v>10655.9</v>
      </c>
      <c r="BA92" s="32"/>
      <c r="BB92" s="43">
        <v>11324.4</v>
      </c>
      <c r="BC92" s="32"/>
      <c r="BD92" s="43">
        <v>12073.9</v>
      </c>
      <c r="BE92" s="32"/>
      <c r="BF92" s="43">
        <v>12070</v>
      </c>
      <c r="BG92" s="32"/>
      <c r="BH92" s="43">
        <v>12482</v>
      </c>
      <c r="BI92" s="32"/>
      <c r="BJ92" s="43">
        <f>BJ10+BJ78+BJ189</f>
        <v>13101</v>
      </c>
      <c r="BK92" s="32"/>
      <c r="BL92" s="43">
        <f>BL10+BL78+BL189</f>
        <v>13567</v>
      </c>
      <c r="BM92" s="32"/>
    </row>
    <row r="93" spans="1:67" s="35" customFormat="1" ht="12.45" customHeight="1">
      <c r="B93" s="24" t="s">
        <v>87</v>
      </c>
      <c r="C93" s="41"/>
      <c r="D93" s="42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32"/>
      <c r="AB93" s="41"/>
      <c r="AC93" s="32"/>
      <c r="AD93" s="41"/>
      <c r="AE93" s="32"/>
      <c r="AF93" s="41"/>
      <c r="AG93" s="32"/>
      <c r="AH93" s="32"/>
      <c r="AI93" s="32"/>
      <c r="AJ93" s="32"/>
      <c r="AK93" s="43"/>
      <c r="AL93" s="43"/>
      <c r="AM93" s="43"/>
      <c r="AN93" s="43"/>
      <c r="AO93" s="43"/>
      <c r="AP93" s="43"/>
      <c r="AQ93" s="43"/>
      <c r="AR93" s="43"/>
      <c r="AS93" s="43"/>
      <c r="AT93" s="32"/>
      <c r="AU93" s="43"/>
      <c r="AV93" s="43"/>
      <c r="AW93" s="32"/>
      <c r="AX93" s="43"/>
      <c r="AY93" s="32"/>
      <c r="AZ93" s="43"/>
      <c r="BA93" s="32"/>
      <c r="BB93" s="43"/>
      <c r="BC93" s="32"/>
      <c r="BD93" s="43">
        <v>9535.9</v>
      </c>
      <c r="BE93" s="32"/>
      <c r="BF93" s="43">
        <v>9532</v>
      </c>
      <c r="BG93" s="32"/>
      <c r="BH93" s="43">
        <v>9850</v>
      </c>
      <c r="BI93" s="32"/>
      <c r="BJ93" s="43">
        <f>BJ6+BJ78+BJ192</f>
        <v>10347</v>
      </c>
      <c r="BK93" s="32"/>
      <c r="BL93" s="43">
        <f>BL6+BL78+BL192</f>
        <v>10713</v>
      </c>
      <c r="BM93" s="32"/>
    </row>
    <row r="94" spans="1:67" s="35" customFormat="1" ht="12.45" customHeight="1">
      <c r="B94" s="24" t="s">
        <v>88</v>
      </c>
      <c r="C94" s="41"/>
      <c r="D94" s="42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32"/>
      <c r="AB94" s="41"/>
      <c r="AC94" s="32"/>
      <c r="AD94" s="41"/>
      <c r="AE94" s="32"/>
      <c r="AF94" s="41"/>
      <c r="AG94" s="32"/>
      <c r="AH94" s="32"/>
      <c r="AI94" s="32"/>
      <c r="AJ94" s="32"/>
      <c r="AK94" s="43"/>
      <c r="AL94" s="43"/>
      <c r="AM94" s="43"/>
      <c r="AN94" s="43"/>
      <c r="AO94" s="43"/>
      <c r="AP94" s="43"/>
      <c r="AQ94" s="43"/>
      <c r="AR94" s="43"/>
      <c r="AS94" s="43"/>
      <c r="AT94" s="32"/>
      <c r="AU94" s="43"/>
      <c r="AV94" s="43"/>
      <c r="AW94" s="32"/>
      <c r="AX94" s="43"/>
      <c r="AY94" s="32"/>
      <c r="AZ94" s="43"/>
      <c r="BA94" s="32"/>
      <c r="BB94" s="43"/>
      <c r="BC94" s="32"/>
      <c r="BD94" s="43">
        <v>10441.9</v>
      </c>
      <c r="BE94" s="32"/>
      <c r="BF94" s="43">
        <v>10438</v>
      </c>
      <c r="BG94" s="32"/>
      <c r="BH94" s="43">
        <v>11724</v>
      </c>
      <c r="BI94" s="32"/>
      <c r="BJ94" s="43">
        <f>BJ11+BJ78+BJ192</f>
        <v>13277</v>
      </c>
      <c r="BK94" s="32"/>
      <c r="BL94" s="43">
        <f>BL11+BL78+BL192</f>
        <v>13743</v>
      </c>
      <c r="BM94" s="32"/>
    </row>
    <row r="95" spans="1:67" s="35" customFormat="1" ht="12.45" customHeight="1">
      <c r="B95" s="35" t="s">
        <v>57</v>
      </c>
      <c r="C95" s="41"/>
      <c r="D95" s="42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>
        <v>4316</v>
      </c>
      <c r="X95" s="41"/>
      <c r="Y95" s="41">
        <v>5244</v>
      </c>
      <c r="Z95" s="41"/>
      <c r="AA95" s="32">
        <v>5650</v>
      </c>
      <c r="AB95" s="41"/>
      <c r="AC95" s="32">
        <v>5867</v>
      </c>
      <c r="AD95" s="41"/>
      <c r="AE95" s="32">
        <v>6585</v>
      </c>
      <c r="AF95" s="41"/>
      <c r="AG95" s="32">
        <v>7404</v>
      </c>
      <c r="AH95" s="32"/>
      <c r="AI95" s="32">
        <v>8129</v>
      </c>
      <c r="AJ95" s="32"/>
      <c r="AK95" s="43">
        <v>8741</v>
      </c>
      <c r="AL95" s="43"/>
      <c r="AM95" s="43">
        <v>9199</v>
      </c>
      <c r="AN95" s="43"/>
      <c r="AO95" s="43">
        <v>9788</v>
      </c>
      <c r="AP95" s="43"/>
      <c r="AQ95" s="43">
        <v>10108</v>
      </c>
      <c r="AR95" s="43"/>
      <c r="AS95" s="43" t="e">
        <f>AS12+#REF!+AS192</f>
        <v>#REF!</v>
      </c>
      <c r="AT95" s="32"/>
      <c r="AU95" s="43">
        <v>10113</v>
      </c>
      <c r="AV95" s="43">
        <v>10117.9</v>
      </c>
      <c r="AW95" s="32"/>
      <c r="AX95" s="43">
        <v>10748.4</v>
      </c>
      <c r="AY95" s="32"/>
      <c r="AZ95" s="43">
        <v>11211.9</v>
      </c>
      <c r="BA95" s="32"/>
      <c r="BB95" s="43">
        <v>11816.4</v>
      </c>
      <c r="BC95" s="32"/>
      <c r="BD95" s="43">
        <v>12249.9</v>
      </c>
      <c r="BE95" s="32"/>
      <c r="BF95" s="43">
        <v>12246</v>
      </c>
      <c r="BG95" s="32"/>
      <c r="BH95" s="43">
        <v>12658</v>
      </c>
      <c r="BI95" s="32"/>
      <c r="BJ95" s="43">
        <f>BJ12+BJ78+BJ192</f>
        <v>13277</v>
      </c>
      <c r="BK95" s="32"/>
      <c r="BL95" s="43">
        <f>BL12+BL78+BL192</f>
        <v>13743</v>
      </c>
      <c r="BM95" s="32"/>
    </row>
    <row r="96" spans="1:67" s="35" customFormat="1" ht="12.45" customHeight="1">
      <c r="B96" s="35" t="s">
        <v>89</v>
      </c>
      <c r="C96" s="41"/>
      <c r="D96" s="42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32"/>
      <c r="AB96" s="41"/>
      <c r="AC96" s="32"/>
      <c r="AD96" s="41"/>
      <c r="AE96" s="32"/>
      <c r="AF96" s="41"/>
      <c r="AG96" s="32"/>
      <c r="AH96" s="32"/>
      <c r="AI96" s="32"/>
      <c r="AJ96" s="32"/>
      <c r="AK96" s="43"/>
      <c r="AL96" s="43"/>
      <c r="AM96" s="43"/>
      <c r="AN96" s="43"/>
      <c r="AO96" s="43"/>
      <c r="AP96" s="43"/>
      <c r="AQ96" s="43"/>
      <c r="AR96" s="43"/>
      <c r="AS96" s="43"/>
      <c r="AT96" s="32"/>
      <c r="AU96" s="43"/>
      <c r="AV96" s="43"/>
      <c r="AW96" s="32"/>
      <c r="AX96" s="43"/>
      <c r="AY96" s="32"/>
      <c r="AZ96" s="43"/>
      <c r="BA96" s="32"/>
      <c r="BB96" s="43">
        <v>9522.4</v>
      </c>
      <c r="BC96" s="32"/>
      <c r="BD96" s="43">
        <v>10429.9</v>
      </c>
      <c r="BE96" s="32"/>
      <c r="BF96" s="43">
        <v>10426</v>
      </c>
      <c r="BG96" s="32"/>
      <c r="BH96" s="43">
        <v>11354</v>
      </c>
      <c r="BI96" s="32"/>
      <c r="BJ96" s="43">
        <f>BJ13+BJ78</f>
        <v>11927</v>
      </c>
      <c r="BK96" s="32"/>
      <c r="BL96" s="43">
        <f>BL13+BL78</f>
        <v>12355</v>
      </c>
      <c r="BM96" s="32"/>
    </row>
    <row r="97" spans="1:65" s="35" customFormat="1" ht="12.45" customHeight="1">
      <c r="B97" s="35" t="s">
        <v>73</v>
      </c>
      <c r="C97" s="41"/>
      <c r="D97" s="42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32"/>
      <c r="AB97" s="41"/>
      <c r="AC97" s="32"/>
      <c r="AD97" s="41"/>
      <c r="AE97" s="32"/>
      <c r="AF97" s="41"/>
      <c r="AG97" s="32"/>
      <c r="AH97" s="32"/>
      <c r="AI97" s="32"/>
      <c r="AJ97" s="32"/>
      <c r="AK97" s="43"/>
      <c r="AL97" s="43"/>
      <c r="AM97" s="43"/>
      <c r="AN97" s="43"/>
      <c r="AO97" s="43"/>
      <c r="AP97" s="43"/>
      <c r="AQ97" s="43"/>
      <c r="AR97" s="43"/>
      <c r="AS97" s="43"/>
      <c r="AT97" s="32"/>
      <c r="AU97" s="43"/>
      <c r="AV97" s="43"/>
      <c r="AW97" s="32"/>
      <c r="AX97" s="43"/>
      <c r="AY97" s="32"/>
      <c r="AZ97" s="43">
        <f>AZ14+AZ78+AZ190</f>
        <v>9385.9</v>
      </c>
      <c r="BA97" s="43"/>
      <c r="BB97" s="43">
        <f>BB14+BB78+BB190</f>
        <v>10272.4</v>
      </c>
      <c r="BC97" s="43"/>
      <c r="BD97" s="43">
        <f>BD14+BD78+BD190</f>
        <v>11197.9</v>
      </c>
      <c r="BE97" s="43"/>
      <c r="BF97" s="43">
        <f>BF14+BF78+BF190</f>
        <v>11194</v>
      </c>
      <c r="BG97" s="43"/>
      <c r="BH97" s="43">
        <f>BH14+BH78+BH190</f>
        <v>11570</v>
      </c>
      <c r="BI97" s="43"/>
      <c r="BJ97" s="43">
        <f>BJ14+BJ78+BJ190</f>
        <v>12143</v>
      </c>
      <c r="BK97" s="32"/>
      <c r="BL97" s="43">
        <f>BL14+BL78+BL190</f>
        <v>12571</v>
      </c>
      <c r="BM97" s="32"/>
    </row>
    <row r="98" spans="1:65" s="35" customFormat="1" ht="4.5" customHeight="1">
      <c r="C98" s="41"/>
      <c r="D98" s="42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32"/>
      <c r="AB98" s="41"/>
      <c r="AC98" s="32"/>
      <c r="AD98" s="41"/>
      <c r="AE98" s="32"/>
      <c r="AF98" s="41"/>
      <c r="AG98" s="32"/>
      <c r="AH98" s="32"/>
      <c r="AI98" s="32"/>
      <c r="AJ98" s="32"/>
      <c r="AK98" s="43"/>
      <c r="AL98" s="43"/>
      <c r="AM98" s="43"/>
      <c r="AN98" s="43"/>
      <c r="AO98" s="43"/>
      <c r="AP98" s="43"/>
      <c r="AQ98" s="43"/>
      <c r="AR98" s="43"/>
      <c r="AS98" s="43"/>
      <c r="AT98" s="32"/>
      <c r="AU98" s="43"/>
      <c r="AV98" s="43"/>
      <c r="AW98" s="32"/>
      <c r="AX98" s="43"/>
      <c r="AY98" s="32"/>
      <c r="AZ98" s="43"/>
      <c r="BA98" s="32"/>
      <c r="BB98" s="43"/>
      <c r="BC98" s="32"/>
      <c r="BD98" s="43"/>
      <c r="BE98" s="32"/>
      <c r="BF98" s="43"/>
      <c r="BG98" s="32"/>
      <c r="BH98" s="43"/>
      <c r="BI98" s="32"/>
      <c r="BJ98" s="43"/>
      <c r="BK98" s="32"/>
      <c r="BL98" s="43"/>
      <c r="BM98" s="32"/>
    </row>
    <row r="99" spans="1:65" s="23" customFormat="1" ht="9" hidden="1" customHeight="1">
      <c r="A99" s="34"/>
      <c r="B99" s="93"/>
      <c r="C99" s="94"/>
      <c r="D99" s="95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31"/>
      <c r="AB99" s="94"/>
      <c r="AC99" s="31"/>
      <c r="AD99" s="94"/>
      <c r="AE99" s="31"/>
      <c r="AF99" s="94"/>
      <c r="AG99" s="31"/>
      <c r="AH99" s="31"/>
      <c r="AI99" s="31"/>
      <c r="AJ99" s="31"/>
      <c r="AK99" s="96"/>
      <c r="AL99" s="96"/>
      <c r="AM99" s="96"/>
      <c r="AN99" s="96"/>
      <c r="AO99" s="96"/>
      <c r="AP99" s="96"/>
      <c r="AQ99" s="96"/>
      <c r="AR99" s="96"/>
      <c r="AS99" s="96"/>
      <c r="AT99" s="31"/>
      <c r="AU99" s="96"/>
      <c r="AV99" s="96"/>
      <c r="AW99" s="31"/>
      <c r="AX99" s="96"/>
      <c r="AY99" s="31"/>
      <c r="AZ99" s="96"/>
      <c r="BA99" s="31"/>
      <c r="BB99" s="96"/>
      <c r="BC99" s="31"/>
      <c r="BD99" s="96"/>
      <c r="BE99" s="31"/>
      <c r="BF99" s="96"/>
      <c r="BG99" s="31"/>
      <c r="BH99" s="96"/>
      <c r="BI99" s="31"/>
      <c r="BJ99" s="96"/>
      <c r="BK99" s="31"/>
      <c r="BL99" s="96"/>
      <c r="BM99" s="31"/>
    </row>
    <row r="100" spans="1:65" s="44" customFormat="1" ht="15" customHeight="1">
      <c r="B100" s="45" t="s">
        <v>44</v>
      </c>
      <c r="C100" s="46">
        <v>6996</v>
      </c>
      <c r="D100" s="47">
        <v>0</v>
      </c>
      <c r="E100" s="46">
        <v>7386</v>
      </c>
      <c r="F100" s="46">
        <v>140</v>
      </c>
      <c r="G100" s="46">
        <v>7731</v>
      </c>
      <c r="H100" s="46">
        <v>140</v>
      </c>
      <c r="I100" s="46">
        <v>8192</v>
      </c>
      <c r="J100" s="46">
        <v>140</v>
      </c>
      <c r="K100" s="46">
        <v>8480</v>
      </c>
      <c r="L100" s="46">
        <v>140</v>
      </c>
      <c r="M100" s="46">
        <v>8808</v>
      </c>
      <c r="N100" s="46">
        <v>140</v>
      </c>
      <c r="O100" s="46">
        <v>9152</v>
      </c>
      <c r="P100" s="46">
        <v>140</v>
      </c>
      <c r="Q100" s="46">
        <v>9564</v>
      </c>
      <c r="R100" s="46">
        <v>140</v>
      </c>
      <c r="S100" s="46">
        <v>9974</v>
      </c>
      <c r="T100" s="46">
        <v>140</v>
      </c>
      <c r="U100" s="46">
        <v>10776</v>
      </c>
      <c r="V100" s="46">
        <v>140</v>
      </c>
      <c r="W100" s="46">
        <v>12802</v>
      </c>
      <c r="X100" s="46"/>
      <c r="Y100" s="48">
        <v>14370</v>
      </c>
      <c r="Z100" s="48"/>
      <c r="AA100" s="49">
        <v>15128</v>
      </c>
      <c r="AB100" s="48"/>
      <c r="AC100" s="49">
        <v>15724</v>
      </c>
      <c r="AD100" s="48"/>
      <c r="AE100" s="49">
        <v>16354</v>
      </c>
      <c r="AF100" s="48"/>
      <c r="AG100" s="49">
        <v>16919</v>
      </c>
      <c r="AH100" s="49"/>
      <c r="AI100" s="49">
        <v>17350</v>
      </c>
      <c r="AJ100" s="49"/>
      <c r="AK100" s="50">
        <v>17871</v>
      </c>
      <c r="AL100" s="50"/>
      <c r="AM100" s="50">
        <v>18563</v>
      </c>
      <c r="AN100" s="50"/>
      <c r="AO100" s="50">
        <v>19358</v>
      </c>
      <c r="AP100" s="50"/>
      <c r="AQ100" s="50">
        <v>19838</v>
      </c>
      <c r="AR100" s="50"/>
      <c r="AS100" s="50" t="e">
        <f>AS17+#REF!</f>
        <v>#REF!</v>
      </c>
      <c r="AT100" s="30"/>
      <c r="AU100" s="50">
        <v>20617</v>
      </c>
      <c r="AV100" s="149">
        <v>20855.900000000001</v>
      </c>
      <c r="AW100" s="149"/>
      <c r="AX100" s="149">
        <v>21583.4</v>
      </c>
      <c r="AY100" s="149"/>
      <c r="AZ100" s="149">
        <v>22471.9</v>
      </c>
      <c r="BA100" s="149"/>
      <c r="BB100" s="149">
        <v>23392.400000000001</v>
      </c>
      <c r="BC100" s="149"/>
      <c r="BD100" s="149">
        <v>24507.9</v>
      </c>
      <c r="BE100" s="30"/>
      <c r="BF100" s="149">
        <v>24504</v>
      </c>
      <c r="BG100" s="30"/>
      <c r="BH100" s="149">
        <v>25446</v>
      </c>
      <c r="BI100" s="30"/>
      <c r="BJ100" s="149">
        <f>BJ17+BJ78</f>
        <v>26617</v>
      </c>
      <c r="BK100" s="30"/>
      <c r="BL100" s="149">
        <f>BL17+BL78</f>
        <v>27683</v>
      </c>
      <c r="BM100" s="30"/>
    </row>
    <row r="101" spans="1:65" s="40" customFormat="1" ht="15" hidden="1" customHeight="1">
      <c r="A101" s="35"/>
      <c r="B101" s="24"/>
      <c r="C101" s="36"/>
      <c r="D101" s="37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8"/>
      <c r="AB101" s="36"/>
      <c r="AC101" s="38"/>
      <c r="AD101" s="36"/>
      <c r="AE101" s="38"/>
      <c r="AF101" s="36"/>
      <c r="AG101" s="38">
        <v>17136</v>
      </c>
      <c r="AH101" s="38"/>
      <c r="AI101" s="38">
        <v>17561</v>
      </c>
      <c r="AJ101" s="38"/>
      <c r="AK101" s="39">
        <v>18087</v>
      </c>
      <c r="AL101" s="39"/>
      <c r="AM101" s="39">
        <v>18779</v>
      </c>
      <c r="AN101" s="39"/>
      <c r="AO101" s="39">
        <v>19574</v>
      </c>
      <c r="AP101" s="39"/>
      <c r="AQ101" s="39">
        <v>20054</v>
      </c>
      <c r="AR101" s="39"/>
      <c r="AS101" s="39" t="e">
        <f>AS17+#REF!+AS192</f>
        <v>#REF!</v>
      </c>
      <c r="AT101" s="38"/>
      <c r="AU101" s="39">
        <v>20833</v>
      </c>
      <c r="AV101" s="39">
        <v>21071.9</v>
      </c>
      <c r="AW101" s="38"/>
      <c r="AX101" s="39">
        <v>21799.4</v>
      </c>
      <c r="AY101" s="38"/>
      <c r="AZ101" s="39">
        <v>22687.9</v>
      </c>
      <c r="BA101" s="38"/>
      <c r="BB101" s="39">
        <v>23608.400000000001</v>
      </c>
      <c r="BC101" s="38"/>
      <c r="BD101" s="39">
        <v>24723.9</v>
      </c>
      <c r="BE101" s="38"/>
      <c r="BF101" s="39">
        <v>24720</v>
      </c>
      <c r="BG101" s="38"/>
      <c r="BH101" s="39">
        <v>25662</v>
      </c>
      <c r="BI101" s="38"/>
      <c r="BJ101" s="39">
        <v>26833</v>
      </c>
      <c r="BK101" s="38"/>
      <c r="BL101" s="39">
        <v>26833</v>
      </c>
      <c r="BM101" s="38"/>
    </row>
    <row r="102" spans="1:65" s="40" customFormat="1" ht="15" hidden="1" customHeight="1">
      <c r="A102" s="35"/>
      <c r="B102" s="24"/>
      <c r="C102" s="36"/>
      <c r="D102" s="37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8"/>
      <c r="AB102" s="36"/>
      <c r="AC102" s="38"/>
      <c r="AD102" s="36"/>
      <c r="AE102" s="38"/>
      <c r="AF102" s="36"/>
      <c r="AG102" s="38">
        <v>17136</v>
      </c>
      <c r="AH102" s="38"/>
      <c r="AI102" s="38">
        <v>17561</v>
      </c>
      <c r="AJ102" s="38"/>
      <c r="AK102" s="39">
        <v>18087</v>
      </c>
      <c r="AL102" s="39"/>
      <c r="AM102" s="39">
        <v>18779</v>
      </c>
      <c r="AN102" s="39"/>
      <c r="AO102" s="39">
        <v>20158</v>
      </c>
      <c r="AP102" s="39"/>
      <c r="AQ102" s="39">
        <v>21238</v>
      </c>
      <c r="AR102" s="39"/>
      <c r="AS102" s="39" t="e">
        <f>AS18+#REF!+AS192</f>
        <v>#REF!</v>
      </c>
      <c r="AT102" s="38"/>
      <c r="AU102" s="39">
        <v>22953</v>
      </c>
      <c r="AV102" s="39">
        <v>23217.9</v>
      </c>
      <c r="AW102" s="38"/>
      <c r="AX102" s="39">
        <v>24019.4</v>
      </c>
      <c r="AY102" s="38"/>
      <c r="AZ102" s="39">
        <v>24973.9</v>
      </c>
      <c r="BA102" s="38"/>
      <c r="BB102" s="39">
        <v>26264.400000000001</v>
      </c>
      <c r="BC102" s="38"/>
      <c r="BD102" s="39">
        <v>27895.9</v>
      </c>
      <c r="BE102" s="38"/>
      <c r="BF102" s="39">
        <v>27892</v>
      </c>
      <c r="BG102" s="38"/>
      <c r="BH102" s="39">
        <v>27928</v>
      </c>
      <c r="BI102" s="38"/>
      <c r="BJ102" s="39">
        <v>28073</v>
      </c>
      <c r="BK102" s="38"/>
      <c r="BL102" s="39">
        <v>28073</v>
      </c>
      <c r="BM102" s="38"/>
    </row>
    <row r="103" spans="1:65" s="35" customFormat="1" ht="12.45" customHeight="1">
      <c r="B103" s="35" t="s">
        <v>27</v>
      </c>
      <c r="C103" s="41"/>
      <c r="D103" s="42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32"/>
      <c r="AB103" s="41"/>
      <c r="AC103" s="32"/>
      <c r="AD103" s="41"/>
      <c r="AE103" s="32"/>
      <c r="AF103" s="41"/>
      <c r="AG103" s="32"/>
      <c r="AH103" s="32"/>
      <c r="AI103" s="32"/>
      <c r="AJ103" s="32"/>
      <c r="AK103" s="43"/>
      <c r="AL103" s="43"/>
      <c r="AM103" s="43"/>
      <c r="AN103" s="43"/>
      <c r="AO103" s="43"/>
      <c r="AP103" s="43"/>
      <c r="AQ103" s="43">
        <v>20238</v>
      </c>
      <c r="AR103" s="43"/>
      <c r="AS103" s="43" t="e">
        <f>AS19+#REF!</f>
        <v>#REF!</v>
      </c>
      <c r="AT103" s="32"/>
      <c r="AU103" s="43">
        <v>21841</v>
      </c>
      <c r="AV103" s="43">
        <v>22095.9</v>
      </c>
      <c r="AW103" s="32"/>
      <c r="AX103" s="43">
        <v>22865.4</v>
      </c>
      <c r="AY103" s="32"/>
      <c r="AZ103" s="43">
        <v>23897.9</v>
      </c>
      <c r="BA103" s="32"/>
      <c r="BB103" s="43">
        <v>25208.400000000001</v>
      </c>
      <c r="BC103" s="32"/>
      <c r="BD103" s="43">
        <v>26401.9</v>
      </c>
      <c r="BE103" s="32"/>
      <c r="BF103" s="43">
        <v>26398</v>
      </c>
      <c r="BG103" s="32"/>
      <c r="BH103" s="43">
        <v>27406</v>
      </c>
      <c r="BI103" s="32"/>
      <c r="BJ103" s="43">
        <f>BJ19+BJ78+BJ191</f>
        <v>28651</v>
      </c>
      <c r="BK103" s="32"/>
      <c r="BL103" s="43">
        <f>BL19+BL78+BL191</f>
        <v>29791</v>
      </c>
      <c r="BM103" s="32"/>
    </row>
    <row r="104" spans="1:65" s="35" customFormat="1" ht="12.45" customHeight="1">
      <c r="B104" s="161" t="s">
        <v>115</v>
      </c>
      <c r="C104" s="41"/>
      <c r="D104" s="42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32"/>
      <c r="AB104" s="41"/>
      <c r="AC104" s="32"/>
      <c r="AD104" s="41"/>
      <c r="AE104" s="32">
        <v>16394</v>
      </c>
      <c r="AF104" s="41"/>
      <c r="AG104" s="32">
        <v>16959</v>
      </c>
      <c r="AH104" s="32"/>
      <c r="AI104" s="32">
        <v>17390</v>
      </c>
      <c r="AJ104" s="32"/>
      <c r="AK104" s="43">
        <v>17911</v>
      </c>
      <c r="AL104" s="43"/>
      <c r="AM104" s="43">
        <v>18603</v>
      </c>
      <c r="AN104" s="43"/>
      <c r="AO104" s="43">
        <v>19398</v>
      </c>
      <c r="AP104" s="43"/>
      <c r="AQ104" s="43">
        <v>19878</v>
      </c>
      <c r="AR104" s="43"/>
      <c r="AS104" s="43" t="e">
        <f>AS17+#REF!+AS189</f>
        <v>#REF!</v>
      </c>
      <c r="AT104" s="32"/>
      <c r="AU104" s="43">
        <v>20657</v>
      </c>
      <c r="AV104" s="43">
        <v>20895.900000000001</v>
      </c>
      <c r="AW104" s="32"/>
      <c r="AX104" s="43">
        <v>21623.4</v>
      </c>
      <c r="AY104" s="32"/>
      <c r="AZ104" s="43">
        <v>22511.9</v>
      </c>
      <c r="BA104" s="32"/>
      <c r="BB104" s="43">
        <v>23432.400000000001</v>
      </c>
      <c r="BC104" s="32"/>
      <c r="BD104" s="43">
        <v>24547.9</v>
      </c>
      <c r="BE104" s="32"/>
      <c r="BF104" s="43">
        <v>24544</v>
      </c>
      <c r="BG104" s="32"/>
      <c r="BH104" s="43">
        <v>25486</v>
      </c>
      <c r="BI104" s="32"/>
      <c r="BJ104" s="43">
        <f>BJ17+BJ78+BJ189</f>
        <v>26657</v>
      </c>
      <c r="BK104" s="32"/>
      <c r="BL104" s="162">
        <f>BL17+BL78+BL189</f>
        <v>27723</v>
      </c>
      <c r="BM104" s="32"/>
    </row>
    <row r="105" spans="1:65" s="35" customFormat="1" ht="12.45" customHeight="1">
      <c r="B105" s="161" t="s">
        <v>114</v>
      </c>
      <c r="C105" s="41"/>
      <c r="D105" s="42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32"/>
      <c r="AB105" s="41"/>
      <c r="AC105" s="32"/>
      <c r="AD105" s="41"/>
      <c r="AE105" s="32"/>
      <c r="AF105" s="41"/>
      <c r="AG105" s="32"/>
      <c r="AH105" s="32"/>
      <c r="AI105" s="32"/>
      <c r="AJ105" s="32"/>
      <c r="AK105" s="43">
        <v>6256</v>
      </c>
      <c r="AL105" s="43"/>
      <c r="AM105" s="43">
        <v>7132</v>
      </c>
      <c r="AN105" s="43"/>
      <c r="AO105" s="43">
        <v>7990</v>
      </c>
      <c r="AP105" s="43"/>
      <c r="AQ105" s="43">
        <v>8290</v>
      </c>
      <c r="AR105" s="43"/>
      <c r="AS105" s="43">
        <v>8290</v>
      </c>
      <c r="AT105" s="32"/>
      <c r="AU105" s="43">
        <v>8290</v>
      </c>
      <c r="AV105" s="43">
        <v>8290</v>
      </c>
      <c r="AW105" s="32"/>
      <c r="AX105" s="43">
        <v>8852</v>
      </c>
      <c r="AY105" s="32"/>
      <c r="AZ105" s="43">
        <v>9436</v>
      </c>
      <c r="BA105" s="32"/>
      <c r="BB105" s="43">
        <v>10036</v>
      </c>
      <c r="BC105" s="32"/>
      <c r="BD105" s="98"/>
      <c r="BE105" s="32"/>
      <c r="BF105" s="98"/>
      <c r="BG105" s="32"/>
      <c r="BH105" s="43"/>
      <c r="BI105" s="32"/>
      <c r="BJ105" s="43"/>
      <c r="BK105" s="32"/>
      <c r="BL105" s="162">
        <f>BL20+BL78+BL189</f>
        <v>28915</v>
      </c>
      <c r="BM105" s="32"/>
    </row>
    <row r="106" spans="1:65" s="35" customFormat="1" ht="12.45" customHeight="1">
      <c r="B106" s="35" t="s">
        <v>20</v>
      </c>
      <c r="C106" s="41"/>
      <c r="D106" s="42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32"/>
      <c r="AB106" s="41"/>
      <c r="AC106" s="32"/>
      <c r="AD106" s="41"/>
      <c r="AE106" s="32">
        <v>16394</v>
      </c>
      <c r="AF106" s="41"/>
      <c r="AG106" s="32">
        <v>16959</v>
      </c>
      <c r="AH106" s="32"/>
      <c r="AI106" s="32">
        <v>17390</v>
      </c>
      <c r="AJ106" s="32"/>
      <c r="AK106" s="43">
        <v>18411</v>
      </c>
      <c r="AL106" s="43"/>
      <c r="AM106" s="43">
        <v>19629</v>
      </c>
      <c r="AN106" s="43"/>
      <c r="AO106" s="43">
        <v>20962</v>
      </c>
      <c r="AP106" s="43"/>
      <c r="AQ106" s="43">
        <v>21482</v>
      </c>
      <c r="AR106" s="43"/>
      <c r="AS106" s="43" t="e">
        <f>AS21+#REF!+AS189</f>
        <v>#REF!</v>
      </c>
      <c r="AT106" s="32"/>
      <c r="AU106" s="43">
        <v>22327</v>
      </c>
      <c r="AV106" s="43">
        <v>22585.9</v>
      </c>
      <c r="AW106" s="32"/>
      <c r="AX106" s="43">
        <v>23371.4</v>
      </c>
      <c r="AY106" s="32"/>
      <c r="AZ106" s="43">
        <v>24491.9</v>
      </c>
      <c r="BA106" s="32"/>
      <c r="BB106" s="43">
        <v>25936.400000000001</v>
      </c>
      <c r="BC106" s="32"/>
      <c r="BD106" s="43">
        <v>27719.9</v>
      </c>
      <c r="BE106" s="32"/>
      <c r="BF106" s="43">
        <v>27716</v>
      </c>
      <c r="BG106" s="32"/>
      <c r="BH106" s="43">
        <v>28782</v>
      </c>
      <c r="BI106" s="32"/>
      <c r="BJ106" s="43">
        <f>BJ21+BJ78+BJ189</f>
        <v>30093</v>
      </c>
      <c r="BK106" s="32"/>
      <c r="BL106" s="43">
        <f>BL21+BL78+BL189</f>
        <v>31297</v>
      </c>
      <c r="BM106" s="32"/>
    </row>
    <row r="107" spans="1:65" s="35" customFormat="1" ht="12.45" customHeight="1">
      <c r="B107" s="24" t="s">
        <v>87</v>
      </c>
      <c r="C107" s="41"/>
      <c r="D107" s="42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32"/>
      <c r="AB107" s="41"/>
      <c r="AC107" s="32"/>
      <c r="AD107" s="41"/>
      <c r="AE107" s="32"/>
      <c r="AF107" s="41"/>
      <c r="AG107" s="32"/>
      <c r="AH107" s="32"/>
      <c r="AI107" s="32"/>
      <c r="AJ107" s="32"/>
      <c r="AK107" s="43"/>
      <c r="AL107" s="43"/>
      <c r="AM107" s="43"/>
      <c r="AN107" s="43"/>
      <c r="AO107" s="43"/>
      <c r="AP107" s="43"/>
      <c r="AQ107" s="43"/>
      <c r="AR107" s="43"/>
      <c r="AS107" s="43"/>
      <c r="AT107" s="32"/>
      <c r="AU107" s="43"/>
      <c r="AV107" s="43"/>
      <c r="AW107" s="32"/>
      <c r="AX107" s="43"/>
      <c r="AY107" s="32"/>
      <c r="AZ107" s="43"/>
      <c r="BA107" s="32"/>
      <c r="BB107" s="43"/>
      <c r="BC107" s="32"/>
      <c r="BD107" s="43">
        <v>24723.9</v>
      </c>
      <c r="BE107" s="32"/>
      <c r="BF107" s="43">
        <v>24720</v>
      </c>
      <c r="BG107" s="32"/>
      <c r="BH107" s="43">
        <v>25662</v>
      </c>
      <c r="BI107" s="32"/>
      <c r="BJ107" s="43">
        <f>BJ17+BJ78+BJ192</f>
        <v>26833</v>
      </c>
      <c r="BK107" s="32"/>
      <c r="BL107" s="43">
        <f>BL17+BL78+BL192</f>
        <v>27899</v>
      </c>
      <c r="BM107" s="32"/>
    </row>
    <row r="108" spans="1:65" s="35" customFormat="1" ht="12.45" customHeight="1">
      <c r="B108" s="24" t="s">
        <v>88</v>
      </c>
      <c r="C108" s="41"/>
      <c r="D108" s="42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32"/>
      <c r="AB108" s="41"/>
      <c r="AC108" s="32"/>
      <c r="AD108" s="41"/>
      <c r="AE108" s="32"/>
      <c r="AF108" s="41"/>
      <c r="AG108" s="32"/>
      <c r="AH108" s="32"/>
      <c r="AI108" s="32"/>
      <c r="AJ108" s="32"/>
      <c r="AK108" s="43"/>
      <c r="AL108" s="43"/>
      <c r="AM108" s="43"/>
      <c r="AN108" s="43"/>
      <c r="AO108" s="43"/>
      <c r="AP108" s="43"/>
      <c r="AQ108" s="43"/>
      <c r="AR108" s="43"/>
      <c r="AS108" s="43"/>
      <c r="AT108" s="32"/>
      <c r="AU108" s="43"/>
      <c r="AV108" s="43"/>
      <c r="AW108" s="32"/>
      <c r="AX108" s="43"/>
      <c r="AY108" s="32"/>
      <c r="AZ108" s="43"/>
      <c r="BA108" s="32"/>
      <c r="BB108" s="43"/>
      <c r="BC108" s="32"/>
      <c r="BD108" s="43">
        <v>25781.9</v>
      </c>
      <c r="BE108" s="32"/>
      <c r="BF108" s="43">
        <v>25778</v>
      </c>
      <c r="BG108" s="32"/>
      <c r="BH108" s="43">
        <v>27860</v>
      </c>
      <c r="BI108" s="32"/>
      <c r="BJ108" s="43">
        <f>BJ22+BJ78+BJ192</f>
        <v>30269</v>
      </c>
      <c r="BK108" s="32"/>
      <c r="BL108" s="43">
        <f>BL22+BL78+BL192</f>
        <v>31473</v>
      </c>
      <c r="BM108" s="32"/>
    </row>
    <row r="109" spans="1:65" s="35" customFormat="1" ht="12.45" customHeight="1">
      <c r="B109" s="35" t="s">
        <v>57</v>
      </c>
      <c r="C109" s="41"/>
      <c r="D109" s="42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>
        <v>13008</v>
      </c>
      <c r="X109" s="41"/>
      <c r="Y109" s="41">
        <v>14586</v>
      </c>
      <c r="Z109" s="41"/>
      <c r="AA109" s="32">
        <v>15352</v>
      </c>
      <c r="AB109" s="41"/>
      <c r="AC109" s="32">
        <v>15957</v>
      </c>
      <c r="AD109" s="41"/>
      <c r="AE109" s="32">
        <v>17079</v>
      </c>
      <c r="AF109" s="41"/>
      <c r="AG109" s="32">
        <v>18154</v>
      </c>
      <c r="AH109" s="32"/>
      <c r="AI109" s="32">
        <v>19103</v>
      </c>
      <c r="AJ109" s="32"/>
      <c r="AK109" s="43">
        <v>19923</v>
      </c>
      <c r="AL109" s="43"/>
      <c r="AM109" s="43">
        <v>20695</v>
      </c>
      <c r="AN109" s="43"/>
      <c r="AO109" s="43">
        <v>21558</v>
      </c>
      <c r="AP109" s="43"/>
      <c r="AQ109" s="43">
        <v>22090</v>
      </c>
      <c r="AR109" s="43"/>
      <c r="AS109" s="43" t="e">
        <f>AS23+#REF!+AS192</f>
        <v>#REF!</v>
      </c>
      <c r="AT109" s="32"/>
      <c r="AU109" s="43">
        <v>22953</v>
      </c>
      <c r="AV109" s="43">
        <v>23217.9</v>
      </c>
      <c r="AW109" s="32"/>
      <c r="AX109" s="43">
        <v>24019.4</v>
      </c>
      <c r="AY109" s="32"/>
      <c r="AZ109" s="43">
        <v>24973.9</v>
      </c>
      <c r="BA109" s="32"/>
      <c r="BB109" s="43">
        <v>26264.400000000001</v>
      </c>
      <c r="BC109" s="32"/>
      <c r="BD109" s="43">
        <v>27895.9</v>
      </c>
      <c r="BE109" s="32"/>
      <c r="BF109" s="43">
        <v>27892</v>
      </c>
      <c r="BG109" s="32"/>
      <c r="BH109" s="43">
        <v>28958</v>
      </c>
      <c r="BI109" s="32"/>
      <c r="BJ109" s="43">
        <f>BJ22+BJ78+BJ192</f>
        <v>30269</v>
      </c>
      <c r="BK109" s="32"/>
      <c r="BL109" s="43">
        <f>BL22+BL78+BL192</f>
        <v>31473</v>
      </c>
      <c r="BM109" s="32"/>
    </row>
    <row r="110" spans="1:65" s="35" customFormat="1" ht="12.45" customHeight="1">
      <c r="B110" s="35" t="s">
        <v>89</v>
      </c>
      <c r="C110" s="41"/>
      <c r="D110" s="42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32"/>
      <c r="AB110" s="41"/>
      <c r="AC110" s="32"/>
      <c r="AD110" s="41"/>
      <c r="AE110" s="32"/>
      <c r="AF110" s="41"/>
      <c r="AG110" s="32"/>
      <c r="AH110" s="32"/>
      <c r="AI110" s="32"/>
      <c r="AJ110" s="32"/>
      <c r="AK110" s="43"/>
      <c r="AL110" s="43"/>
      <c r="AM110" s="43"/>
      <c r="AN110" s="43"/>
      <c r="AO110" s="43"/>
      <c r="AP110" s="43"/>
      <c r="AQ110" s="43"/>
      <c r="AR110" s="43"/>
      <c r="AS110" s="43"/>
      <c r="AT110" s="32"/>
      <c r="AU110" s="43"/>
      <c r="AV110" s="43"/>
      <c r="AW110" s="32"/>
      <c r="AX110" s="43"/>
      <c r="AY110" s="32"/>
      <c r="AZ110" s="43"/>
      <c r="BA110" s="32"/>
      <c r="BB110" s="43">
        <v>23926.400000000001</v>
      </c>
      <c r="BC110" s="32"/>
      <c r="BD110" s="43">
        <v>25627.9</v>
      </c>
      <c r="BE110" s="32"/>
      <c r="BF110" s="43">
        <v>25624</v>
      </c>
      <c r="BG110" s="32"/>
      <c r="BH110" s="43">
        <v>27190</v>
      </c>
      <c r="BI110" s="32"/>
      <c r="BJ110" s="43">
        <f>BJ24+BJ78</f>
        <v>28435</v>
      </c>
      <c r="BK110" s="32"/>
      <c r="BL110" s="43">
        <f>BL24+BL78</f>
        <v>29575</v>
      </c>
      <c r="BM110" s="32"/>
    </row>
    <row r="111" spans="1:65" s="35" customFormat="1" ht="12.45" customHeight="1">
      <c r="B111" s="35" t="s">
        <v>73</v>
      </c>
      <c r="C111" s="41"/>
      <c r="D111" s="42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32"/>
      <c r="AB111" s="41"/>
      <c r="AC111" s="32"/>
      <c r="AD111" s="41"/>
      <c r="AE111" s="32"/>
      <c r="AF111" s="41"/>
      <c r="AG111" s="32"/>
      <c r="AH111" s="32"/>
      <c r="AI111" s="32"/>
      <c r="AJ111" s="32"/>
      <c r="AK111" s="43"/>
      <c r="AL111" s="43"/>
      <c r="AM111" s="43"/>
      <c r="AN111" s="43"/>
      <c r="AO111" s="43"/>
      <c r="AP111" s="43"/>
      <c r="AQ111" s="43"/>
      <c r="AR111" s="43"/>
      <c r="AS111" s="43"/>
      <c r="AT111" s="32"/>
      <c r="AU111" s="43"/>
      <c r="AV111" s="43"/>
      <c r="AW111" s="32"/>
      <c r="AX111" s="43"/>
      <c r="AY111" s="32"/>
      <c r="AZ111" s="43">
        <f>AZ25+AZ78+AZ190</f>
        <v>23221.9</v>
      </c>
      <c r="BA111" s="43"/>
      <c r="BB111" s="43">
        <f>BB25+BB78+BB190</f>
        <v>24676.400000000001</v>
      </c>
      <c r="BC111" s="43"/>
      <c r="BD111" s="43">
        <f>BD25+BD78+BD190</f>
        <v>26401.9</v>
      </c>
      <c r="BE111" s="43"/>
      <c r="BF111" s="43">
        <f>BF25+BF78+BF190</f>
        <v>26398</v>
      </c>
      <c r="BG111" s="43"/>
      <c r="BH111" s="43">
        <f>BH25+BH78+BH190</f>
        <v>27406</v>
      </c>
      <c r="BI111" s="43"/>
      <c r="BJ111" s="43">
        <f>BJ25+BJ78+BJ190</f>
        <v>28651</v>
      </c>
      <c r="BK111" s="32"/>
      <c r="BL111" s="43">
        <f>BL25+BL78+BL190</f>
        <v>29791</v>
      </c>
      <c r="BM111" s="32"/>
    </row>
    <row r="112" spans="1:65" s="77" customFormat="1" ht="4.2" customHeight="1">
      <c r="C112" s="82"/>
      <c r="D112" s="83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4"/>
      <c r="AB112" s="82"/>
      <c r="AC112" s="84"/>
      <c r="AD112" s="82"/>
      <c r="AE112" s="84"/>
      <c r="AF112" s="82"/>
      <c r="AG112" s="84"/>
      <c r="AH112" s="84"/>
      <c r="AI112" s="84"/>
      <c r="AJ112" s="84"/>
      <c r="AK112" s="85"/>
      <c r="AL112" s="85"/>
      <c r="AM112" s="85"/>
      <c r="AN112" s="85"/>
      <c r="AO112" s="85"/>
      <c r="AP112" s="85"/>
      <c r="AQ112" s="85"/>
      <c r="AR112" s="85"/>
      <c r="AS112" s="85"/>
      <c r="AT112" s="84"/>
      <c r="AU112" s="85"/>
      <c r="AV112" s="85"/>
      <c r="AW112" s="84"/>
      <c r="AX112" s="85"/>
      <c r="AY112" s="84"/>
      <c r="AZ112" s="85"/>
      <c r="BA112" s="84"/>
      <c r="BB112" s="85"/>
      <c r="BC112" s="84"/>
      <c r="BD112" s="85"/>
      <c r="BE112" s="84"/>
      <c r="BF112" s="85"/>
      <c r="BG112" s="84"/>
      <c r="BH112" s="85"/>
      <c r="BI112" s="84"/>
      <c r="BJ112" s="85"/>
      <c r="BK112" s="84"/>
      <c r="BL112" s="85"/>
      <c r="BM112" s="84"/>
    </row>
    <row r="113" spans="1:123" s="44" customFormat="1" ht="15" customHeight="1">
      <c r="B113" s="45" t="s">
        <v>32</v>
      </c>
      <c r="C113" s="46"/>
      <c r="D113" s="47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8"/>
      <c r="Z113" s="48"/>
      <c r="AA113" s="49"/>
      <c r="AB113" s="48"/>
      <c r="AC113" s="49"/>
      <c r="AD113" s="48"/>
      <c r="AE113" s="49"/>
      <c r="AF113" s="48"/>
      <c r="AG113" s="49"/>
      <c r="AH113" s="49"/>
      <c r="AI113" s="49"/>
      <c r="AJ113" s="49"/>
      <c r="AK113" s="50"/>
      <c r="AL113" s="50"/>
      <c r="AM113" s="50"/>
      <c r="AN113" s="50"/>
      <c r="AO113" s="50"/>
      <c r="AP113" s="50"/>
      <c r="AQ113" s="50"/>
      <c r="AR113" s="50"/>
      <c r="AS113" s="50"/>
      <c r="AT113" s="30"/>
      <c r="AU113" s="50"/>
      <c r="AV113" s="149"/>
      <c r="AW113" s="149"/>
      <c r="AX113" s="149">
        <v>22083.4</v>
      </c>
      <c r="AY113" s="149"/>
      <c r="AZ113" s="149">
        <v>23485.9</v>
      </c>
      <c r="BA113" s="149"/>
      <c r="BB113" s="149">
        <v>24977.9</v>
      </c>
      <c r="BC113" s="149"/>
      <c r="BD113" s="149">
        <v>26139.9</v>
      </c>
      <c r="BE113" s="30"/>
      <c r="BF113" s="149">
        <v>26136</v>
      </c>
      <c r="BG113" s="30"/>
      <c r="BH113" s="149">
        <v>27142</v>
      </c>
      <c r="BI113" s="30"/>
      <c r="BJ113" s="149">
        <f>BJ27+BJ78</f>
        <v>28385</v>
      </c>
      <c r="BK113" s="30"/>
      <c r="BL113" s="149">
        <f>BL27+BL78</f>
        <v>29523</v>
      </c>
      <c r="BM113" s="30"/>
    </row>
    <row r="114" spans="1:123" s="35" customFormat="1" ht="15" hidden="1" customHeight="1">
      <c r="C114" s="41"/>
      <c r="D114" s="42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32"/>
      <c r="AB114" s="41"/>
      <c r="AC114" s="32"/>
      <c r="AD114" s="41"/>
      <c r="AE114" s="32"/>
      <c r="AF114" s="41"/>
      <c r="AG114" s="32"/>
      <c r="AH114" s="32"/>
      <c r="AI114" s="32"/>
      <c r="AJ114" s="32"/>
      <c r="AK114" s="43"/>
      <c r="AL114" s="43"/>
      <c r="AM114" s="43"/>
      <c r="AN114" s="43"/>
      <c r="AO114" s="43"/>
      <c r="AP114" s="43"/>
      <c r="AQ114" s="43"/>
      <c r="AR114" s="43"/>
      <c r="AS114" s="43"/>
      <c r="AT114" s="32"/>
      <c r="AU114" s="43"/>
      <c r="AV114" s="43"/>
      <c r="AW114" s="32"/>
      <c r="AX114" s="43">
        <v>22299.4</v>
      </c>
      <c r="AY114" s="32"/>
      <c r="AZ114" s="43">
        <v>23701.9</v>
      </c>
      <c r="BA114" s="32"/>
      <c r="BB114" s="43">
        <v>25164.400000000001</v>
      </c>
      <c r="BC114" s="32"/>
      <c r="BD114" s="43">
        <v>26355.9</v>
      </c>
      <c r="BE114" s="32"/>
      <c r="BF114" s="43">
        <v>26352</v>
      </c>
      <c r="BG114" s="32"/>
      <c r="BH114" s="43">
        <v>27358</v>
      </c>
      <c r="BI114" s="32"/>
      <c r="BJ114" s="43">
        <v>28601</v>
      </c>
      <c r="BK114" s="32"/>
      <c r="BL114" s="43">
        <v>28601</v>
      </c>
      <c r="BM114" s="32"/>
    </row>
    <row r="115" spans="1:123" s="35" customFormat="1" ht="15" hidden="1" customHeight="1">
      <c r="C115" s="41"/>
      <c r="D115" s="42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32"/>
      <c r="AB115" s="41"/>
      <c r="AC115" s="32"/>
      <c r="AD115" s="41"/>
      <c r="AE115" s="32"/>
      <c r="AF115" s="41"/>
      <c r="AG115" s="32"/>
      <c r="AH115" s="32"/>
      <c r="AI115" s="32"/>
      <c r="AJ115" s="32"/>
      <c r="AK115" s="43"/>
      <c r="AL115" s="43"/>
      <c r="AM115" s="43"/>
      <c r="AN115" s="43"/>
      <c r="AO115" s="43"/>
      <c r="AP115" s="43"/>
      <c r="AQ115" s="43"/>
      <c r="AR115" s="43"/>
      <c r="AS115" s="43"/>
      <c r="AT115" s="32"/>
      <c r="AU115" s="43"/>
      <c r="AV115" s="43"/>
      <c r="AW115" s="32"/>
      <c r="AX115" s="43">
        <v>24519.4</v>
      </c>
      <c r="AY115" s="32"/>
      <c r="AZ115" s="43">
        <v>25989.9</v>
      </c>
      <c r="BA115" s="32"/>
      <c r="BB115" s="43">
        <v>27822.400000000001</v>
      </c>
      <c r="BC115" s="32"/>
      <c r="BD115" s="43">
        <v>29529.9</v>
      </c>
      <c r="BE115" s="32"/>
      <c r="BF115" s="43">
        <v>29526</v>
      </c>
      <c r="BG115" s="32"/>
      <c r="BH115" s="43">
        <v>29562</v>
      </c>
      <c r="BI115" s="32"/>
      <c r="BJ115" s="43">
        <v>29707</v>
      </c>
      <c r="BK115" s="32"/>
      <c r="BL115" s="43">
        <v>29707</v>
      </c>
      <c r="BM115" s="32"/>
    </row>
    <row r="116" spans="1:123" s="35" customFormat="1" ht="12.45" customHeight="1">
      <c r="B116" s="35" t="s">
        <v>27</v>
      </c>
      <c r="C116" s="41"/>
      <c r="D116" s="42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32"/>
      <c r="AB116" s="41"/>
      <c r="AC116" s="32"/>
      <c r="AD116" s="41"/>
      <c r="AE116" s="32"/>
      <c r="AF116" s="41"/>
      <c r="AG116" s="32"/>
      <c r="AH116" s="32"/>
      <c r="AI116" s="32"/>
      <c r="AJ116" s="32"/>
      <c r="AK116" s="43"/>
      <c r="AL116" s="43"/>
      <c r="AM116" s="43"/>
      <c r="AN116" s="43"/>
      <c r="AO116" s="43"/>
      <c r="AP116" s="43"/>
      <c r="AQ116" s="43"/>
      <c r="AR116" s="43"/>
      <c r="AS116" s="43"/>
      <c r="AT116" s="32"/>
      <c r="AU116" s="43"/>
      <c r="AV116" s="43"/>
      <c r="AW116" s="32"/>
      <c r="AX116" s="43">
        <v>23365.4</v>
      </c>
      <c r="AY116" s="32"/>
      <c r="AZ116" s="43">
        <v>24913.9</v>
      </c>
      <c r="BA116" s="32"/>
      <c r="BB116" s="43">
        <v>26764.400000000001</v>
      </c>
      <c r="BC116" s="32"/>
      <c r="BD116" s="43">
        <v>28033.9</v>
      </c>
      <c r="BE116" s="32"/>
      <c r="BF116" s="43">
        <v>28030</v>
      </c>
      <c r="BG116" s="32"/>
      <c r="BH116" s="43">
        <v>29102</v>
      </c>
      <c r="BI116" s="32"/>
      <c r="BJ116" s="43">
        <f>BJ29+BJ78+BJ191</f>
        <v>30419</v>
      </c>
      <c r="BK116" s="32"/>
      <c r="BL116" s="43">
        <f>BL29+BL78+BL191</f>
        <v>31629</v>
      </c>
      <c r="BM116" s="32"/>
    </row>
    <row r="117" spans="1:123" s="35" customFormat="1" ht="12.45" customHeight="1">
      <c r="B117" s="161" t="s">
        <v>115</v>
      </c>
      <c r="C117" s="41"/>
      <c r="D117" s="42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32"/>
      <c r="AB117" s="41"/>
      <c r="AC117" s="32"/>
      <c r="AD117" s="41"/>
      <c r="AE117" s="32"/>
      <c r="AF117" s="41"/>
      <c r="AG117" s="32"/>
      <c r="AH117" s="32"/>
      <c r="AI117" s="32"/>
      <c r="AJ117" s="32"/>
      <c r="AK117" s="43"/>
      <c r="AL117" s="43"/>
      <c r="AM117" s="43"/>
      <c r="AN117" s="43"/>
      <c r="AO117" s="43"/>
      <c r="AP117" s="43"/>
      <c r="AQ117" s="43"/>
      <c r="AR117" s="43"/>
      <c r="AS117" s="43"/>
      <c r="AT117" s="32"/>
      <c r="AU117" s="43"/>
      <c r="AV117" s="43"/>
      <c r="AW117" s="32"/>
      <c r="AX117" s="43">
        <v>22123.4</v>
      </c>
      <c r="AY117" s="32"/>
      <c r="AZ117" s="43">
        <v>23525.9</v>
      </c>
      <c r="BA117" s="32"/>
      <c r="BB117" s="43">
        <v>24988.400000000001</v>
      </c>
      <c r="BC117" s="32"/>
      <c r="BD117" s="43">
        <v>26179.9</v>
      </c>
      <c r="BE117" s="32"/>
      <c r="BF117" s="43">
        <v>26176</v>
      </c>
      <c r="BG117" s="32"/>
      <c r="BH117" s="43">
        <v>27182</v>
      </c>
      <c r="BI117" s="32"/>
      <c r="BJ117" s="43">
        <f>BJ27+BJ78+BJ189</f>
        <v>28425</v>
      </c>
      <c r="BK117" s="32"/>
      <c r="BL117" s="162">
        <f>BL27+BL78+BL189</f>
        <v>29563</v>
      </c>
      <c r="BM117" s="32"/>
    </row>
    <row r="118" spans="1:123" s="35" customFormat="1" ht="12.45" customHeight="1">
      <c r="B118" s="161" t="s">
        <v>114</v>
      </c>
      <c r="C118" s="41"/>
      <c r="D118" s="42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32"/>
      <c r="AB118" s="41"/>
      <c r="AC118" s="32"/>
      <c r="AD118" s="41"/>
      <c r="AE118" s="32"/>
      <c r="AF118" s="41"/>
      <c r="AG118" s="32"/>
      <c r="AH118" s="32"/>
      <c r="AI118" s="32"/>
      <c r="AJ118" s="32"/>
      <c r="AK118" s="43">
        <v>6256</v>
      </c>
      <c r="AL118" s="43"/>
      <c r="AM118" s="43">
        <v>7132</v>
      </c>
      <c r="AN118" s="43"/>
      <c r="AO118" s="43">
        <v>7990</v>
      </c>
      <c r="AP118" s="43"/>
      <c r="AQ118" s="43">
        <v>8290</v>
      </c>
      <c r="AR118" s="43"/>
      <c r="AS118" s="43">
        <v>8290</v>
      </c>
      <c r="AT118" s="32"/>
      <c r="AU118" s="43">
        <v>8290</v>
      </c>
      <c r="AV118" s="43">
        <v>8290</v>
      </c>
      <c r="AW118" s="32"/>
      <c r="AX118" s="43">
        <v>8852</v>
      </c>
      <c r="AY118" s="32"/>
      <c r="AZ118" s="43">
        <v>9436</v>
      </c>
      <c r="BA118" s="32"/>
      <c r="BB118" s="43">
        <v>10036</v>
      </c>
      <c r="BC118" s="32"/>
      <c r="BD118" s="98"/>
      <c r="BE118" s="32"/>
      <c r="BF118" s="98"/>
      <c r="BG118" s="32"/>
      <c r="BH118" s="43"/>
      <c r="BI118" s="32"/>
      <c r="BJ118" s="43"/>
      <c r="BK118" s="32"/>
      <c r="BL118" s="162">
        <f>BL30+BL78+BL189</f>
        <v>30755</v>
      </c>
      <c r="BM118" s="32"/>
    </row>
    <row r="119" spans="1:123" s="35" customFormat="1" ht="12.45" customHeight="1">
      <c r="B119" s="35" t="s">
        <v>20</v>
      </c>
      <c r="C119" s="41"/>
      <c r="D119" s="42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32"/>
      <c r="AB119" s="41"/>
      <c r="AC119" s="32"/>
      <c r="AD119" s="41"/>
      <c r="AE119" s="32"/>
      <c r="AF119" s="41"/>
      <c r="AG119" s="32"/>
      <c r="AH119" s="32"/>
      <c r="AI119" s="32"/>
      <c r="AJ119" s="32"/>
      <c r="AK119" s="43"/>
      <c r="AL119" s="43"/>
      <c r="AM119" s="43"/>
      <c r="AN119" s="43"/>
      <c r="AO119" s="43"/>
      <c r="AP119" s="43"/>
      <c r="AQ119" s="43"/>
      <c r="AR119" s="43"/>
      <c r="AS119" s="43"/>
      <c r="AT119" s="32"/>
      <c r="AU119" s="43"/>
      <c r="AV119" s="43"/>
      <c r="AW119" s="32"/>
      <c r="AX119" s="43">
        <v>23871.4</v>
      </c>
      <c r="AY119" s="32"/>
      <c r="AZ119" s="43">
        <v>25507.9</v>
      </c>
      <c r="BA119" s="32"/>
      <c r="BB119" s="43">
        <v>27494.400000000001</v>
      </c>
      <c r="BC119" s="32"/>
      <c r="BD119" s="43">
        <v>29353.9</v>
      </c>
      <c r="BE119" s="32"/>
      <c r="BF119" s="43">
        <v>29350</v>
      </c>
      <c r="BG119" s="32"/>
      <c r="BH119" s="43">
        <v>30480</v>
      </c>
      <c r="BI119" s="32"/>
      <c r="BJ119" s="43">
        <f>BJ31+BJ78+BJ189</f>
        <v>31863</v>
      </c>
      <c r="BK119" s="32"/>
      <c r="BL119" s="43">
        <f>BL31+BL78+BL189</f>
        <v>33139</v>
      </c>
      <c r="BM119" s="32"/>
    </row>
    <row r="120" spans="1:123" s="35" customFormat="1" ht="12.45" customHeight="1">
      <c r="B120" s="24" t="s">
        <v>87</v>
      </c>
      <c r="C120" s="41"/>
      <c r="D120" s="42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32"/>
      <c r="AB120" s="41"/>
      <c r="AC120" s="32"/>
      <c r="AD120" s="41"/>
      <c r="AE120" s="32"/>
      <c r="AF120" s="41"/>
      <c r="AG120" s="32"/>
      <c r="AH120" s="32"/>
      <c r="AI120" s="32"/>
      <c r="AJ120" s="32"/>
      <c r="AK120" s="43"/>
      <c r="AL120" s="43"/>
      <c r="AM120" s="43"/>
      <c r="AN120" s="43"/>
      <c r="AO120" s="43"/>
      <c r="AP120" s="43"/>
      <c r="AQ120" s="43"/>
      <c r="AR120" s="43"/>
      <c r="AS120" s="43"/>
      <c r="AT120" s="32"/>
      <c r="AU120" s="43"/>
      <c r="AV120" s="43"/>
      <c r="AW120" s="32"/>
      <c r="AX120" s="43"/>
      <c r="AY120" s="32"/>
      <c r="AZ120" s="43"/>
      <c r="BA120" s="32"/>
      <c r="BB120" s="43"/>
      <c r="BC120" s="32"/>
      <c r="BD120" s="43">
        <v>26355.9</v>
      </c>
      <c r="BE120" s="32"/>
      <c r="BF120" s="43">
        <v>26352</v>
      </c>
      <c r="BG120" s="32"/>
      <c r="BH120" s="43">
        <v>27358</v>
      </c>
      <c r="BI120" s="32"/>
      <c r="BJ120" s="43">
        <f>BJ27+BJ78+BJ192</f>
        <v>28601</v>
      </c>
      <c r="BK120" s="32"/>
      <c r="BL120" s="43">
        <f>BL27+BL78+BL192</f>
        <v>29739</v>
      </c>
      <c r="BM120" s="32"/>
    </row>
    <row r="121" spans="1:123" s="35" customFormat="1" ht="12.45" customHeight="1">
      <c r="B121" s="24" t="s">
        <v>88</v>
      </c>
      <c r="C121" s="41"/>
      <c r="D121" s="42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32"/>
      <c r="AB121" s="41"/>
      <c r="AC121" s="32"/>
      <c r="AD121" s="41"/>
      <c r="AE121" s="32"/>
      <c r="AF121" s="41"/>
      <c r="AG121" s="32"/>
      <c r="AH121" s="32"/>
      <c r="AI121" s="32"/>
      <c r="AJ121" s="32"/>
      <c r="AK121" s="43"/>
      <c r="AL121" s="43"/>
      <c r="AM121" s="43"/>
      <c r="AN121" s="43"/>
      <c r="AO121" s="43"/>
      <c r="AP121" s="43"/>
      <c r="AQ121" s="43"/>
      <c r="AR121" s="43"/>
      <c r="AS121" s="43"/>
      <c r="AT121" s="32"/>
      <c r="AU121" s="43"/>
      <c r="AV121" s="43"/>
      <c r="AW121" s="32"/>
      <c r="AX121" s="43"/>
      <c r="AY121" s="32"/>
      <c r="AZ121" s="43"/>
      <c r="BA121" s="32"/>
      <c r="BB121" s="43"/>
      <c r="BC121" s="32"/>
      <c r="BD121" s="43">
        <v>27413.9</v>
      </c>
      <c r="BE121" s="32"/>
      <c r="BF121" s="43">
        <v>27410</v>
      </c>
      <c r="BG121" s="32"/>
      <c r="BH121" s="43">
        <v>29556</v>
      </c>
      <c r="BI121" s="32"/>
      <c r="BJ121" s="43">
        <f>BJ32+BJ78+BJ192</f>
        <v>32039</v>
      </c>
      <c r="BK121" s="32"/>
      <c r="BL121" s="43">
        <f>BL32+BL78+BL192</f>
        <v>33315</v>
      </c>
      <c r="BM121" s="32"/>
    </row>
    <row r="122" spans="1:123" s="35" customFormat="1" ht="12.45" customHeight="1">
      <c r="B122" s="35" t="s">
        <v>57</v>
      </c>
      <c r="C122" s="41"/>
      <c r="D122" s="42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32"/>
      <c r="AB122" s="41"/>
      <c r="AC122" s="32"/>
      <c r="AD122" s="41"/>
      <c r="AE122" s="32"/>
      <c r="AF122" s="41"/>
      <c r="AG122" s="32"/>
      <c r="AH122" s="32"/>
      <c r="AI122" s="32"/>
      <c r="AJ122" s="32"/>
      <c r="AK122" s="43"/>
      <c r="AL122" s="43"/>
      <c r="AM122" s="43"/>
      <c r="AN122" s="43"/>
      <c r="AO122" s="43"/>
      <c r="AP122" s="43"/>
      <c r="AQ122" s="43"/>
      <c r="AR122" s="43"/>
      <c r="AS122" s="43"/>
      <c r="AT122" s="32"/>
      <c r="AU122" s="43"/>
      <c r="AV122" s="43"/>
      <c r="AW122" s="32"/>
      <c r="AX122" s="43">
        <v>24519.4</v>
      </c>
      <c r="AY122" s="32"/>
      <c r="AZ122" s="43">
        <v>25989.9</v>
      </c>
      <c r="BA122" s="32"/>
      <c r="BB122" s="43">
        <v>27822.400000000001</v>
      </c>
      <c r="BC122" s="32"/>
      <c r="BD122" s="43">
        <v>29529.9</v>
      </c>
      <c r="BE122" s="32"/>
      <c r="BF122" s="43">
        <v>29526</v>
      </c>
      <c r="BG122" s="32"/>
      <c r="BH122" s="43">
        <v>30656</v>
      </c>
      <c r="BI122" s="32"/>
      <c r="BJ122" s="43">
        <f>BJ33+BJ78+BJ192</f>
        <v>32039</v>
      </c>
      <c r="BK122" s="32"/>
      <c r="BL122" s="43">
        <f>BL33+BL78+BL192</f>
        <v>33315</v>
      </c>
      <c r="BM122" s="32"/>
    </row>
    <row r="123" spans="1:123" s="35" customFormat="1" ht="12.45" customHeight="1">
      <c r="B123" s="35" t="s">
        <v>89</v>
      </c>
      <c r="C123" s="41"/>
      <c r="D123" s="42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32"/>
      <c r="AB123" s="41"/>
      <c r="AC123" s="32"/>
      <c r="AD123" s="41"/>
      <c r="AE123" s="32"/>
      <c r="AF123" s="41"/>
      <c r="AG123" s="32"/>
      <c r="AH123" s="32"/>
      <c r="AI123" s="32"/>
      <c r="AJ123" s="32"/>
      <c r="AK123" s="43"/>
      <c r="AL123" s="43"/>
      <c r="AM123" s="43"/>
      <c r="AN123" s="43"/>
      <c r="AO123" s="43"/>
      <c r="AP123" s="43"/>
      <c r="AQ123" s="43"/>
      <c r="AR123" s="43"/>
      <c r="AS123" s="43"/>
      <c r="AT123" s="32"/>
      <c r="AU123" s="43"/>
      <c r="AV123" s="43"/>
      <c r="AW123" s="32"/>
      <c r="AX123" s="43"/>
      <c r="AY123" s="32"/>
      <c r="AZ123" s="43"/>
      <c r="BA123" s="32"/>
      <c r="BB123" s="43">
        <v>25482.400000000001</v>
      </c>
      <c r="BC123" s="32"/>
      <c r="BD123" s="43">
        <v>27259.9</v>
      </c>
      <c r="BE123" s="32"/>
      <c r="BF123" s="43">
        <v>27256</v>
      </c>
      <c r="BG123" s="32"/>
      <c r="BH123" s="43">
        <v>28886</v>
      </c>
      <c r="BI123" s="32"/>
      <c r="BJ123" s="43">
        <f>BJ34+BJ78</f>
        <v>30203</v>
      </c>
      <c r="BK123" s="32"/>
      <c r="BL123" s="43">
        <f>BL34+BL78</f>
        <v>31413</v>
      </c>
      <c r="BM123" s="32"/>
    </row>
    <row r="124" spans="1:123" s="35" customFormat="1" ht="12.45" customHeight="1">
      <c r="B124" s="35" t="s">
        <v>73</v>
      </c>
      <c r="C124" s="41"/>
      <c r="D124" s="42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32"/>
      <c r="AB124" s="41"/>
      <c r="AC124" s="32"/>
      <c r="AD124" s="41"/>
      <c r="AE124" s="32"/>
      <c r="AF124" s="41"/>
      <c r="AG124" s="32"/>
      <c r="AH124" s="32"/>
      <c r="AI124" s="32"/>
      <c r="AJ124" s="32"/>
      <c r="AK124" s="43"/>
      <c r="AL124" s="43"/>
      <c r="AM124" s="43"/>
      <c r="AN124" s="43"/>
      <c r="AO124" s="43"/>
      <c r="AP124" s="43"/>
      <c r="AQ124" s="43"/>
      <c r="AR124" s="43"/>
      <c r="AS124" s="43"/>
      <c r="AT124" s="32"/>
      <c r="AU124" s="43"/>
      <c r="AV124" s="43"/>
      <c r="AW124" s="32"/>
      <c r="AX124" s="43"/>
      <c r="AY124" s="32"/>
      <c r="AZ124" s="43">
        <f>AZ35+AZ78+AZ190</f>
        <v>24235.9</v>
      </c>
      <c r="BA124" s="43"/>
      <c r="BB124" s="43">
        <f>BB35+BB78+BB190</f>
        <v>26232.400000000001</v>
      </c>
      <c r="BC124" s="43"/>
      <c r="BD124" s="43">
        <f>BD35+BD78+BD190</f>
        <v>28033.9</v>
      </c>
      <c r="BE124" s="43"/>
      <c r="BF124" s="43">
        <f>BF35+BF78+BF190</f>
        <v>28030</v>
      </c>
      <c r="BG124" s="43"/>
      <c r="BH124" s="43">
        <f>BH35+BH78+BH190</f>
        <v>29102</v>
      </c>
      <c r="BI124" s="43"/>
      <c r="BJ124" s="43">
        <f>BJ35+BJ78+BJ190</f>
        <v>30419</v>
      </c>
      <c r="BK124" s="32"/>
      <c r="BL124" s="43">
        <f>BL35+BL78+BL190</f>
        <v>31629</v>
      </c>
      <c r="BM124" s="32"/>
    </row>
    <row r="125" spans="1:123" s="35" customFormat="1" ht="4.5" customHeight="1">
      <c r="A125" s="51"/>
      <c r="B125" s="51"/>
      <c r="C125" s="52"/>
      <c r="D125" s="53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4"/>
      <c r="AL125" s="54"/>
      <c r="AM125" s="54"/>
      <c r="AN125" s="54"/>
      <c r="AO125" s="54"/>
      <c r="AP125" s="54"/>
      <c r="AQ125" s="54"/>
      <c r="AR125" s="54"/>
      <c r="AS125" s="54"/>
      <c r="AT125" s="52"/>
      <c r="AU125" s="54"/>
      <c r="AV125" s="54"/>
      <c r="AW125" s="52"/>
      <c r="AX125" s="54"/>
      <c r="AY125" s="52"/>
      <c r="AZ125" s="54"/>
      <c r="BA125" s="52"/>
      <c r="BB125" s="54"/>
      <c r="BC125" s="52"/>
      <c r="BD125" s="54"/>
      <c r="BE125" s="52"/>
      <c r="BF125" s="54"/>
      <c r="BG125" s="52"/>
      <c r="BH125" s="54"/>
      <c r="BI125" s="52"/>
      <c r="BJ125" s="54"/>
      <c r="BK125" s="52"/>
      <c r="BL125" s="54"/>
      <c r="BM125" s="52"/>
    </row>
    <row r="126" spans="1:123" s="44" customFormat="1" ht="15" customHeight="1">
      <c r="B126" s="45" t="s">
        <v>1</v>
      </c>
      <c r="C126" s="46">
        <v>2618</v>
      </c>
      <c r="D126" s="47">
        <v>0</v>
      </c>
      <c r="E126" s="46">
        <v>2764</v>
      </c>
      <c r="F126" s="46">
        <v>140</v>
      </c>
      <c r="G126" s="46">
        <v>2901</v>
      </c>
      <c r="H126" s="46">
        <v>140</v>
      </c>
      <c r="I126" s="46">
        <v>3022</v>
      </c>
      <c r="J126" s="46">
        <v>140</v>
      </c>
      <c r="K126" s="46">
        <v>3130</v>
      </c>
      <c r="L126" s="46">
        <v>140</v>
      </c>
      <c r="M126" s="46">
        <v>3248</v>
      </c>
      <c r="N126" s="46">
        <v>140</v>
      </c>
      <c r="O126" s="46">
        <v>3374</v>
      </c>
      <c r="P126" s="46">
        <v>140</v>
      </c>
      <c r="Q126" s="46">
        <v>3526</v>
      </c>
      <c r="R126" s="46">
        <v>140</v>
      </c>
      <c r="S126" s="46">
        <v>3678</v>
      </c>
      <c r="T126" s="46">
        <v>140</v>
      </c>
      <c r="U126" s="46">
        <v>4000</v>
      </c>
      <c r="V126" s="46">
        <v>140</v>
      </c>
      <c r="W126" s="46">
        <v>4770</v>
      </c>
      <c r="X126" s="46"/>
      <c r="Y126" s="48">
        <v>5686</v>
      </c>
      <c r="Z126" s="48"/>
      <c r="AA126" s="49">
        <v>6172</v>
      </c>
      <c r="AB126" s="48"/>
      <c r="AC126" s="49">
        <v>6410</v>
      </c>
      <c r="AD126" s="48"/>
      <c r="AE126" s="49">
        <v>6666</v>
      </c>
      <c r="AF126" s="48"/>
      <c r="AG126" s="49">
        <v>7009</v>
      </c>
      <c r="AH126" s="49"/>
      <c r="AI126" s="49">
        <v>7236</v>
      </c>
      <c r="AJ126" s="49"/>
      <c r="AK126" s="50">
        <v>7565</v>
      </c>
      <c r="AL126" s="50"/>
      <c r="AM126" s="50">
        <v>7969</v>
      </c>
      <c r="AN126" s="50"/>
      <c r="AO126" s="50">
        <v>8508</v>
      </c>
      <c r="AP126" s="50"/>
      <c r="AQ126" s="50">
        <v>8788</v>
      </c>
      <c r="AR126" s="50"/>
      <c r="AS126" s="50">
        <f>AS37+AS80</f>
        <v>8880</v>
      </c>
      <c r="AT126" s="30"/>
      <c r="AU126" s="50">
        <v>9027</v>
      </c>
      <c r="AV126" s="149">
        <v>9171.9</v>
      </c>
      <c r="AW126" s="149"/>
      <c r="AX126" s="149">
        <v>9549.4</v>
      </c>
      <c r="AY126" s="149"/>
      <c r="AZ126" s="149">
        <v>10077.9</v>
      </c>
      <c r="BA126" s="149"/>
      <c r="BB126" s="149">
        <v>10504.4</v>
      </c>
      <c r="BC126" s="149"/>
      <c r="BD126" s="149">
        <v>10989.9</v>
      </c>
      <c r="BE126" s="30"/>
      <c r="BF126" s="149">
        <v>10986</v>
      </c>
      <c r="BG126" s="30"/>
      <c r="BH126" s="149">
        <v>11404</v>
      </c>
      <c r="BI126" s="30"/>
      <c r="BJ126" s="149">
        <f>BJ37+BJ80</f>
        <v>11981</v>
      </c>
      <c r="BK126" s="30"/>
      <c r="BL126" s="149">
        <f>BL37+BL80</f>
        <v>12451</v>
      </c>
      <c r="BM126" s="30"/>
    </row>
    <row r="127" spans="1:123" s="35" customFormat="1" ht="12.45" customHeight="1">
      <c r="B127" s="35" t="s">
        <v>27</v>
      </c>
      <c r="C127" s="41"/>
      <c r="D127" s="42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32"/>
      <c r="AB127" s="41"/>
      <c r="AC127" s="32"/>
      <c r="AD127" s="41"/>
      <c r="AE127" s="32"/>
      <c r="AF127" s="41"/>
      <c r="AG127" s="32"/>
      <c r="AH127" s="32"/>
      <c r="AI127" s="32"/>
      <c r="AJ127" s="32"/>
      <c r="AK127" s="43"/>
      <c r="AL127" s="43"/>
      <c r="AM127" s="43"/>
      <c r="AN127" s="43"/>
      <c r="AO127" s="43"/>
      <c r="AP127" s="43"/>
      <c r="AQ127" s="43">
        <v>9188</v>
      </c>
      <c r="AR127" s="43"/>
      <c r="AS127" s="43">
        <f>AS38+AS80</f>
        <v>9686</v>
      </c>
      <c r="AT127" s="32"/>
      <c r="AU127" s="43">
        <v>10247</v>
      </c>
      <c r="AV127" s="43">
        <v>10413.9</v>
      </c>
      <c r="AW127" s="32"/>
      <c r="AX127" s="43">
        <v>10845.4</v>
      </c>
      <c r="AY127" s="32"/>
      <c r="AZ127" s="43">
        <v>11413.9</v>
      </c>
      <c r="BA127" s="32"/>
      <c r="BB127" s="43">
        <v>12320.4</v>
      </c>
      <c r="BC127" s="32"/>
      <c r="BD127" s="43">
        <v>12883.9</v>
      </c>
      <c r="BE127" s="32"/>
      <c r="BF127" s="43">
        <v>12880</v>
      </c>
      <c r="BG127" s="32"/>
      <c r="BH127" s="43">
        <v>13362</v>
      </c>
      <c r="BI127" s="32"/>
      <c r="BJ127" s="43">
        <f>BJ38+BJ80+BJ191</f>
        <v>14013</v>
      </c>
      <c r="BK127" s="32"/>
      <c r="BL127" s="43">
        <f>BL38+BL80+BL191</f>
        <v>14555</v>
      </c>
      <c r="BM127" s="32"/>
      <c r="DI127" s="35">
        <v>24100</v>
      </c>
      <c r="DK127" s="35">
        <v>25560</v>
      </c>
      <c r="DM127" s="35">
        <v>27590</v>
      </c>
      <c r="DO127" s="35">
        <v>29524</v>
      </c>
      <c r="DQ127" s="35">
        <v>29524</v>
      </c>
      <c r="DS127" s="35">
        <v>30676</v>
      </c>
    </row>
    <row r="128" spans="1:123" s="35" customFormat="1" ht="12.45" customHeight="1">
      <c r="B128" s="35" t="s">
        <v>90</v>
      </c>
      <c r="C128" s="41"/>
      <c r="D128" s="42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32"/>
      <c r="AB128" s="41"/>
      <c r="AC128" s="32"/>
      <c r="AD128" s="41"/>
      <c r="AE128" s="32">
        <v>6750</v>
      </c>
      <c r="AF128" s="41"/>
      <c r="AG128" s="32">
        <v>7095</v>
      </c>
      <c r="AH128" s="32"/>
      <c r="AI128" s="32">
        <v>7322</v>
      </c>
      <c r="AJ128" s="32"/>
      <c r="AK128" s="43">
        <v>7651</v>
      </c>
      <c r="AL128" s="43"/>
      <c r="AM128" s="43">
        <v>8055</v>
      </c>
      <c r="AN128" s="43"/>
      <c r="AO128" s="43">
        <v>10148</v>
      </c>
      <c r="AP128" s="43"/>
      <c r="AQ128" s="43">
        <v>10488</v>
      </c>
      <c r="AR128" s="43"/>
      <c r="AS128" s="43">
        <f>AS39+AS80+AS189</f>
        <v>10600</v>
      </c>
      <c r="AT128" s="32"/>
      <c r="AU128" s="43">
        <v>10777</v>
      </c>
      <c r="AV128" s="43">
        <v>10951.9</v>
      </c>
      <c r="AW128" s="32"/>
      <c r="AX128" s="43">
        <v>11403.4</v>
      </c>
      <c r="AY128" s="32"/>
      <c r="AZ128" s="43">
        <v>11985.9</v>
      </c>
      <c r="BA128" s="32"/>
      <c r="BB128" s="43">
        <v>12784.4</v>
      </c>
      <c r="BC128" s="32"/>
      <c r="BD128" s="43">
        <v>13765.9</v>
      </c>
      <c r="BE128" s="32"/>
      <c r="BF128" s="43">
        <v>13762</v>
      </c>
      <c r="BG128" s="32"/>
      <c r="BH128" s="43">
        <f>BH39+BH80+BH189</f>
        <v>14286</v>
      </c>
      <c r="BI128" s="32"/>
      <c r="BJ128" s="43">
        <f>BJ39+BJ80+BJ189</f>
        <v>14983</v>
      </c>
      <c r="BK128" s="32"/>
      <c r="BL128" s="43">
        <f>BL39+BL80+BL189</f>
        <v>15571</v>
      </c>
      <c r="BM128" s="32"/>
      <c r="DI128" s="35">
        <v>23524</v>
      </c>
      <c r="DK128" s="35">
        <v>24946</v>
      </c>
      <c r="DM128" s="35">
        <v>27272</v>
      </c>
      <c r="DO128" s="35">
        <v>29524</v>
      </c>
      <c r="DQ128" s="35">
        <v>29524</v>
      </c>
    </row>
    <row r="129" spans="1:121" s="35" customFormat="1" ht="12.45" customHeight="1">
      <c r="B129" s="35" t="s">
        <v>91</v>
      </c>
      <c r="C129" s="41"/>
      <c r="D129" s="42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>
        <v>5012</v>
      </c>
      <c r="X129" s="41"/>
      <c r="Y129" s="41">
        <v>5940</v>
      </c>
      <c r="Z129" s="41"/>
      <c r="AA129" s="32">
        <v>6436</v>
      </c>
      <c r="AB129" s="41"/>
      <c r="AC129" s="32">
        <v>6685</v>
      </c>
      <c r="AD129" s="41"/>
      <c r="AE129" s="32">
        <v>6935</v>
      </c>
      <c r="AF129" s="41"/>
      <c r="AG129" s="32">
        <v>7272</v>
      </c>
      <c r="AH129" s="32"/>
      <c r="AI129" s="32">
        <v>7993</v>
      </c>
      <c r="AJ129" s="32"/>
      <c r="AK129" s="43">
        <v>8849</v>
      </c>
      <c r="AL129" s="43"/>
      <c r="AM129" s="43">
        <v>9315</v>
      </c>
      <c r="AN129" s="43"/>
      <c r="AO129" s="43">
        <v>9910</v>
      </c>
      <c r="AP129" s="43"/>
      <c r="AQ129" s="43">
        <v>10234</v>
      </c>
      <c r="AR129" s="43"/>
      <c r="AS129" s="43" t="e">
        <f>AS40+AS80+#REF!</f>
        <v>#REF!</v>
      </c>
      <c r="AT129" s="32"/>
      <c r="AU129" s="43">
        <v>10509</v>
      </c>
      <c r="AV129" s="43">
        <v>10675.9</v>
      </c>
      <c r="AW129" s="32"/>
      <c r="AX129" s="43">
        <v>11107.4</v>
      </c>
      <c r="AY129" s="32"/>
      <c r="AZ129" s="43">
        <v>11675.9</v>
      </c>
      <c r="BA129" s="32"/>
      <c r="BB129" s="43">
        <v>12740.4</v>
      </c>
      <c r="BC129" s="32"/>
      <c r="BD129" s="43">
        <v>13987.9</v>
      </c>
      <c r="BE129" s="32"/>
      <c r="BF129" s="43">
        <v>13984</v>
      </c>
      <c r="BG129" s="32"/>
      <c r="BH129" s="43">
        <f>BH40+BH80+BH194</f>
        <v>14508</v>
      </c>
      <c r="BI129" s="32"/>
      <c r="BJ129" s="43">
        <f>BJ40+BJ80+BJ194</f>
        <v>15205</v>
      </c>
      <c r="BK129" s="32"/>
      <c r="BL129" s="43">
        <f>BL40+BL80+BL194</f>
        <v>15793</v>
      </c>
      <c r="BM129" s="32"/>
    </row>
    <row r="130" spans="1:121" s="35" customFormat="1" ht="12.45" customHeight="1">
      <c r="B130" s="35" t="s">
        <v>92</v>
      </c>
      <c r="C130" s="41"/>
      <c r="D130" s="42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32"/>
      <c r="AB130" s="41"/>
      <c r="AC130" s="32"/>
      <c r="AD130" s="41"/>
      <c r="AE130" s="32"/>
      <c r="AF130" s="41"/>
      <c r="AG130" s="32"/>
      <c r="AH130" s="32"/>
      <c r="AI130" s="32"/>
      <c r="AJ130" s="32"/>
      <c r="AK130" s="43"/>
      <c r="AL130" s="43"/>
      <c r="AM130" s="43"/>
      <c r="AN130" s="43"/>
      <c r="AO130" s="43"/>
      <c r="AP130" s="43"/>
      <c r="AQ130" s="43"/>
      <c r="AR130" s="43"/>
      <c r="AS130" s="43"/>
      <c r="AT130" s="32"/>
      <c r="AU130" s="43"/>
      <c r="AV130" s="43"/>
      <c r="AW130" s="32"/>
      <c r="AX130" s="43"/>
      <c r="AY130" s="32"/>
      <c r="AZ130" s="43"/>
      <c r="BA130" s="32"/>
      <c r="BB130" s="43">
        <v>11638.4</v>
      </c>
      <c r="BC130" s="32"/>
      <c r="BD130" s="43">
        <v>13077.9</v>
      </c>
      <c r="BE130" s="32"/>
      <c r="BF130" s="43">
        <v>13074</v>
      </c>
      <c r="BG130" s="32"/>
      <c r="BH130" s="43">
        <v>14508</v>
      </c>
      <c r="BI130" s="32"/>
      <c r="BJ130" s="43">
        <f>BJ41+BJ80+BJ194</f>
        <v>15205</v>
      </c>
      <c r="BK130" s="32"/>
      <c r="BL130" s="43">
        <f>BL41+BL80+BL194</f>
        <v>15793</v>
      </c>
      <c r="BM130" s="32"/>
    </row>
    <row r="131" spans="1:121" s="35" customFormat="1" ht="12.45" customHeight="1">
      <c r="B131" s="35" t="s">
        <v>77</v>
      </c>
      <c r="C131" s="41"/>
      <c r="D131" s="42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32"/>
      <c r="AB131" s="41"/>
      <c r="AC131" s="32"/>
      <c r="AD131" s="41"/>
      <c r="AE131" s="32"/>
      <c r="AF131" s="41"/>
      <c r="AG131" s="32"/>
      <c r="AH131" s="32"/>
      <c r="AI131" s="32"/>
      <c r="AJ131" s="32"/>
      <c r="AK131" s="43"/>
      <c r="AL131" s="43"/>
      <c r="AM131" s="43"/>
      <c r="AN131" s="43"/>
      <c r="AO131" s="43"/>
      <c r="AP131" s="43"/>
      <c r="AQ131" s="43"/>
      <c r="AR131" s="43"/>
      <c r="AS131" s="43"/>
      <c r="AT131" s="32"/>
      <c r="AU131" s="43"/>
      <c r="AV131" s="43"/>
      <c r="AW131" s="32"/>
      <c r="AX131" s="43"/>
      <c r="AY131" s="32"/>
      <c r="AZ131" s="43"/>
      <c r="BA131" s="32"/>
      <c r="BB131" s="43">
        <v>34250</v>
      </c>
      <c r="BC131" s="32"/>
      <c r="BD131" s="43">
        <v>34250</v>
      </c>
      <c r="BE131" s="32"/>
      <c r="BF131" s="43">
        <v>34250</v>
      </c>
      <c r="BG131" s="32"/>
      <c r="BH131" s="43">
        <v>34250</v>
      </c>
      <c r="BI131" s="32"/>
      <c r="BJ131" s="43">
        <f>BJ42+(177*2)</f>
        <v>34320</v>
      </c>
      <c r="BK131" s="32"/>
      <c r="BL131" s="43">
        <f>BL42+(177*2)</f>
        <v>34320</v>
      </c>
      <c r="BM131" s="32"/>
      <c r="DI131" s="35">
        <v>24100</v>
      </c>
      <c r="DK131" s="35">
        <v>25560</v>
      </c>
      <c r="DM131" s="35">
        <v>27590</v>
      </c>
      <c r="DO131" s="35">
        <v>29524</v>
      </c>
      <c r="DQ131" s="35">
        <v>29524</v>
      </c>
    </row>
    <row r="132" spans="1:121" s="35" customFormat="1" ht="12.45" customHeight="1">
      <c r="B132" s="35" t="s">
        <v>41</v>
      </c>
      <c r="C132" s="41"/>
      <c r="D132" s="42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32"/>
      <c r="AB132" s="41"/>
      <c r="AC132" s="32"/>
      <c r="AD132" s="41"/>
      <c r="AE132" s="32"/>
      <c r="AF132" s="41"/>
      <c r="AG132" s="32"/>
      <c r="AH132" s="32"/>
      <c r="AI132" s="32"/>
      <c r="AJ132" s="32"/>
      <c r="AK132" s="43"/>
      <c r="AL132" s="43"/>
      <c r="AM132" s="43"/>
      <c r="AN132" s="43"/>
      <c r="AO132" s="43"/>
      <c r="AP132" s="43"/>
      <c r="AQ132" s="43"/>
      <c r="AR132" s="43"/>
      <c r="AS132" s="43"/>
      <c r="AT132" s="32"/>
      <c r="AU132" s="43"/>
      <c r="AV132" s="43"/>
      <c r="AW132" s="32"/>
      <c r="AX132" s="43"/>
      <c r="AY132" s="32"/>
      <c r="AZ132" s="43"/>
      <c r="BA132" s="32"/>
      <c r="BB132" s="43"/>
      <c r="BC132" s="32"/>
      <c r="BD132" s="43">
        <v>16304</v>
      </c>
      <c r="BE132" s="32"/>
      <c r="BF132" s="43">
        <v>16304</v>
      </c>
      <c r="BG132" s="32"/>
      <c r="BH132" s="43">
        <v>16303</v>
      </c>
      <c r="BI132" s="32"/>
      <c r="BJ132" s="43">
        <f>BJ43+(177*2)</f>
        <v>13888</v>
      </c>
      <c r="BK132" s="32"/>
      <c r="BL132" s="43">
        <f>BL43+(177*2)</f>
        <v>23324</v>
      </c>
      <c r="BM132" s="32"/>
      <c r="DM132" s="35">
        <v>26130</v>
      </c>
      <c r="DO132" s="35">
        <v>28468</v>
      </c>
      <c r="DQ132" s="35">
        <v>28468</v>
      </c>
    </row>
    <row r="133" spans="1:121" s="35" customFormat="1" ht="12.45" customHeight="1">
      <c r="B133" s="35" t="s">
        <v>42</v>
      </c>
      <c r="C133" s="41"/>
      <c r="D133" s="42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32"/>
      <c r="AB133" s="41"/>
      <c r="AC133" s="32"/>
      <c r="AD133" s="41"/>
      <c r="AE133" s="32"/>
      <c r="AF133" s="41"/>
      <c r="AG133" s="32"/>
      <c r="AH133" s="32"/>
      <c r="AI133" s="32"/>
      <c r="AJ133" s="32"/>
      <c r="AK133" s="43"/>
      <c r="AL133" s="43"/>
      <c r="AM133" s="43"/>
      <c r="AN133" s="43"/>
      <c r="AO133" s="43"/>
      <c r="AP133" s="43"/>
      <c r="AQ133" s="43"/>
      <c r="AR133" s="43"/>
      <c r="AS133" s="43"/>
      <c r="AT133" s="32"/>
      <c r="AU133" s="43"/>
      <c r="AV133" s="43"/>
      <c r="AW133" s="32"/>
      <c r="AX133" s="43"/>
      <c r="AY133" s="32"/>
      <c r="AZ133" s="43"/>
      <c r="BA133" s="32"/>
      <c r="BB133" s="43"/>
      <c r="BC133" s="32"/>
      <c r="BD133" s="43">
        <v>16480</v>
      </c>
      <c r="BE133" s="32"/>
      <c r="BF133" s="43">
        <v>16480</v>
      </c>
      <c r="BG133" s="32"/>
      <c r="BH133" s="43">
        <v>16480</v>
      </c>
      <c r="BI133" s="32"/>
      <c r="BJ133" s="43">
        <f>BJ43+(265*2)</f>
        <v>14064</v>
      </c>
      <c r="BK133" s="32"/>
      <c r="BL133" s="43">
        <f>BL43+(265*2)</f>
        <v>23500</v>
      </c>
      <c r="BM133" s="32"/>
    </row>
    <row r="134" spans="1:121" s="35" customFormat="1" ht="12" customHeight="1">
      <c r="B134" s="35" t="s">
        <v>93</v>
      </c>
      <c r="C134" s="41"/>
      <c r="D134" s="42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32"/>
      <c r="AB134" s="41"/>
      <c r="AC134" s="32"/>
      <c r="AD134" s="41"/>
      <c r="AE134" s="32"/>
      <c r="AF134" s="41"/>
      <c r="AG134" s="32"/>
      <c r="AH134" s="32"/>
      <c r="AI134" s="32"/>
      <c r="AJ134" s="32"/>
      <c r="AK134" s="43"/>
      <c r="AL134" s="43"/>
      <c r="AM134" s="43"/>
      <c r="AN134" s="43"/>
      <c r="AO134" s="43"/>
      <c r="AP134" s="43"/>
      <c r="AQ134" s="43"/>
      <c r="AR134" s="43"/>
      <c r="AS134" s="43"/>
      <c r="AT134" s="32"/>
      <c r="AU134" s="43"/>
      <c r="AV134" s="43"/>
      <c r="AW134" s="32"/>
      <c r="AX134" s="43"/>
      <c r="AY134" s="32"/>
      <c r="AZ134" s="43"/>
      <c r="BA134" s="32"/>
      <c r="BB134" s="43">
        <f>BB44+BB80</f>
        <v>11038.4</v>
      </c>
      <c r="BC134" s="32"/>
      <c r="BD134" s="43">
        <v>12109.9</v>
      </c>
      <c r="BE134" s="32"/>
      <c r="BF134" s="43">
        <v>12106</v>
      </c>
      <c r="BG134" s="32"/>
      <c r="BH134" s="43">
        <v>13146</v>
      </c>
      <c r="BI134" s="32"/>
      <c r="BJ134" s="43">
        <f>BJ44+BJ80</f>
        <v>13797</v>
      </c>
      <c r="BK134" s="32"/>
      <c r="BL134" s="43">
        <f>BL44+BL80</f>
        <v>14339</v>
      </c>
      <c r="BM134" s="32"/>
    </row>
    <row r="135" spans="1:121" s="35" customFormat="1" ht="12.45" customHeight="1">
      <c r="B135" s="35" t="s">
        <v>94</v>
      </c>
      <c r="C135" s="41"/>
      <c r="D135" s="42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32"/>
      <c r="AB135" s="41"/>
      <c r="AC135" s="32"/>
      <c r="AD135" s="41"/>
      <c r="AE135" s="32"/>
      <c r="AF135" s="41"/>
      <c r="AG135" s="32"/>
      <c r="AH135" s="32"/>
      <c r="AI135" s="32"/>
      <c r="AJ135" s="32"/>
      <c r="AK135" s="43"/>
      <c r="AL135" s="43"/>
      <c r="AM135" s="43"/>
      <c r="AN135" s="43"/>
      <c r="AO135" s="43"/>
      <c r="AP135" s="43"/>
      <c r="AQ135" s="43"/>
      <c r="AR135" s="43"/>
      <c r="AS135" s="43"/>
      <c r="AT135" s="32"/>
      <c r="AU135" s="43"/>
      <c r="AV135" s="43"/>
      <c r="AW135" s="32"/>
      <c r="AX135" s="43"/>
      <c r="AY135" s="32"/>
      <c r="AZ135" s="43">
        <f>AZ45+AZ80+AZ193</f>
        <v>10713.9</v>
      </c>
      <c r="BA135" s="43"/>
      <c r="BB135" s="43">
        <f>BB45+BB80+BB193</f>
        <v>11754.4</v>
      </c>
      <c r="BC135" s="43"/>
      <c r="BD135" s="43">
        <f>BD45+BD80+BD193</f>
        <v>12929.9</v>
      </c>
      <c r="BE135" s="43"/>
      <c r="BF135" s="43">
        <f>BF45+BF80+BF193</f>
        <v>12926</v>
      </c>
      <c r="BG135" s="43"/>
      <c r="BH135" s="43">
        <f>BH45+BH80+BH193</f>
        <v>13408</v>
      </c>
      <c r="BI135" s="43"/>
      <c r="BJ135" s="43">
        <f>BJ45+BJ80+BJ193</f>
        <v>14059</v>
      </c>
      <c r="BK135" s="32"/>
      <c r="BL135" s="43">
        <f>BL45+BL80+BL193</f>
        <v>14601</v>
      </c>
      <c r="BM135" s="32"/>
    </row>
    <row r="136" spans="1:121" s="77" customFormat="1" ht="3" customHeight="1">
      <c r="C136" s="82"/>
      <c r="D136" s="83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4"/>
      <c r="AB136" s="82"/>
      <c r="AC136" s="84"/>
      <c r="AD136" s="82"/>
      <c r="AE136" s="84"/>
      <c r="AF136" s="82"/>
      <c r="AG136" s="84"/>
      <c r="AH136" s="84"/>
      <c r="AI136" s="84"/>
      <c r="AJ136" s="84"/>
      <c r="AK136" s="85"/>
      <c r="AL136" s="85"/>
      <c r="AM136" s="85"/>
      <c r="AN136" s="85"/>
      <c r="AO136" s="85"/>
      <c r="AP136" s="85"/>
      <c r="AQ136" s="85"/>
      <c r="AR136" s="85"/>
      <c r="AS136" s="85"/>
      <c r="AT136" s="84"/>
      <c r="AU136" s="85"/>
      <c r="AV136" s="85"/>
      <c r="AW136" s="84"/>
      <c r="AX136" s="85"/>
      <c r="AY136" s="84"/>
      <c r="AZ136" s="85"/>
      <c r="BA136" s="84"/>
      <c r="BB136" s="85"/>
      <c r="BC136" s="84"/>
      <c r="BD136" s="85"/>
      <c r="BE136" s="84"/>
      <c r="BF136" s="85"/>
      <c r="BG136" s="84"/>
      <c r="BH136" s="85"/>
      <c r="BI136" s="84"/>
      <c r="BJ136" s="85"/>
      <c r="BK136" s="84"/>
      <c r="BL136" s="85"/>
      <c r="BM136" s="84"/>
    </row>
    <row r="137" spans="1:121" s="148" customFormat="1" ht="15" customHeight="1">
      <c r="A137" s="148" t="s">
        <v>0</v>
      </c>
    </row>
    <row r="138" spans="1:121" s="21" customFormat="1" ht="21.9" customHeight="1">
      <c r="A138" s="70" t="s">
        <v>13</v>
      </c>
      <c r="B138" s="70"/>
      <c r="C138" s="70"/>
      <c r="D138" s="70"/>
      <c r="E138" s="70"/>
      <c r="F138" s="70"/>
    </row>
    <row r="139" spans="1:121" s="22" customFormat="1" ht="7.95" customHeight="1">
      <c r="A139" s="71"/>
      <c r="B139" s="71"/>
    </row>
    <row r="140" spans="1:121" s="75" customFormat="1" ht="15" customHeight="1">
      <c r="A140" s="86" t="s">
        <v>118</v>
      </c>
      <c r="B140" s="73"/>
      <c r="C140" s="171" t="s">
        <v>2</v>
      </c>
      <c r="D140" s="171"/>
      <c r="E140" s="171" t="s">
        <v>3</v>
      </c>
      <c r="F140" s="171"/>
      <c r="G140" s="171" t="s">
        <v>4</v>
      </c>
      <c r="H140" s="171"/>
      <c r="I140" s="171" t="s">
        <v>5</v>
      </c>
      <c r="J140" s="171"/>
      <c r="K140" s="171" t="s">
        <v>6</v>
      </c>
      <c r="L140" s="171"/>
      <c r="M140" s="171" t="s">
        <v>7</v>
      </c>
      <c r="N140" s="171"/>
      <c r="O140" s="171" t="s">
        <v>8</v>
      </c>
      <c r="P140" s="171"/>
      <c r="Q140" s="171" t="s">
        <v>9</v>
      </c>
      <c r="R140" s="171"/>
      <c r="S140" s="171" t="s">
        <v>10</v>
      </c>
      <c r="T140" s="171"/>
      <c r="U140" s="171" t="s">
        <v>11</v>
      </c>
      <c r="V140" s="171"/>
      <c r="W140" s="171" t="s">
        <v>12</v>
      </c>
      <c r="X140" s="171"/>
      <c r="Y140" s="171" t="s">
        <v>14</v>
      </c>
      <c r="Z140" s="171"/>
      <c r="AA140" s="171" t="s">
        <v>15</v>
      </c>
      <c r="AB140" s="171"/>
      <c r="AC140" s="171" t="s">
        <v>16</v>
      </c>
      <c r="AD140" s="171"/>
      <c r="AE140" s="171" t="s">
        <v>17</v>
      </c>
      <c r="AF140" s="171"/>
      <c r="AG140" s="171" t="s">
        <v>18</v>
      </c>
      <c r="AH140" s="171"/>
      <c r="AI140" s="171" t="s">
        <v>19</v>
      </c>
      <c r="AJ140" s="171"/>
      <c r="AK140" s="74" t="s">
        <v>22</v>
      </c>
      <c r="AL140" s="74"/>
      <c r="AM140" s="74" t="s">
        <v>21</v>
      </c>
      <c r="AN140" s="74"/>
      <c r="AO140" s="74" t="s">
        <v>24</v>
      </c>
      <c r="AP140" s="74"/>
      <c r="AQ140" s="74" t="s">
        <v>26</v>
      </c>
      <c r="AR140" s="74"/>
      <c r="AS140" s="74" t="s">
        <v>28</v>
      </c>
      <c r="AT140" s="74"/>
      <c r="AU140" s="74" t="s">
        <v>29</v>
      </c>
      <c r="AV140" s="74" t="s">
        <v>39</v>
      </c>
      <c r="AW140" s="74"/>
      <c r="AX140" s="74" t="s">
        <v>31</v>
      </c>
      <c r="AY140" s="74"/>
      <c r="AZ140" s="74" t="s">
        <v>54</v>
      </c>
      <c r="BA140" s="74"/>
      <c r="BB140" s="166" t="s">
        <v>36</v>
      </c>
      <c r="BC140" s="166"/>
      <c r="BD140" s="166" t="s">
        <v>40</v>
      </c>
      <c r="BE140" s="166"/>
      <c r="BF140" s="166" t="s">
        <v>49</v>
      </c>
      <c r="BG140" s="166"/>
      <c r="BH140" s="166" t="s">
        <v>50</v>
      </c>
      <c r="BI140" s="166"/>
      <c r="BJ140" s="166" t="s">
        <v>55</v>
      </c>
      <c r="BK140" s="166"/>
      <c r="BL140" s="166" t="s">
        <v>70</v>
      </c>
      <c r="BM140" s="166"/>
    </row>
    <row r="141" spans="1:121" s="44" customFormat="1" ht="15" customHeight="1">
      <c r="B141" s="45" t="s">
        <v>45</v>
      </c>
      <c r="C141" s="46">
        <v>7288</v>
      </c>
      <c r="D141" s="47">
        <v>0</v>
      </c>
      <c r="E141" s="46">
        <v>7694</v>
      </c>
      <c r="F141" s="46">
        <v>140</v>
      </c>
      <c r="G141" s="46">
        <v>8053</v>
      </c>
      <c r="H141" s="46">
        <v>140</v>
      </c>
      <c r="I141" s="46">
        <v>8532</v>
      </c>
      <c r="J141" s="46">
        <v>140</v>
      </c>
      <c r="K141" s="46">
        <v>8832</v>
      </c>
      <c r="L141" s="46">
        <v>140</v>
      </c>
      <c r="M141" s="46">
        <v>9174</v>
      </c>
      <c r="N141" s="46">
        <v>140</v>
      </c>
      <c r="O141" s="46">
        <v>9532</v>
      </c>
      <c r="P141" s="46">
        <v>140</v>
      </c>
      <c r="Q141" s="46">
        <v>9962</v>
      </c>
      <c r="R141" s="46">
        <v>140</v>
      </c>
      <c r="S141" s="46">
        <v>10390</v>
      </c>
      <c r="T141" s="46">
        <v>140</v>
      </c>
      <c r="U141" s="46">
        <v>11196</v>
      </c>
      <c r="V141" s="46">
        <v>140</v>
      </c>
      <c r="W141" s="46">
        <v>13296</v>
      </c>
      <c r="X141" s="46"/>
      <c r="Y141" s="48">
        <v>14862</v>
      </c>
      <c r="Z141" s="48"/>
      <c r="AA141" s="49">
        <v>15798</v>
      </c>
      <c r="AB141" s="48"/>
      <c r="AC141" s="49">
        <v>16422</v>
      </c>
      <c r="AD141" s="48"/>
      <c r="AE141" s="49">
        <v>17080</v>
      </c>
      <c r="AF141" s="48"/>
      <c r="AG141" s="49">
        <v>17669</v>
      </c>
      <c r="AH141" s="49"/>
      <c r="AI141" s="49">
        <v>18120</v>
      </c>
      <c r="AJ141" s="49"/>
      <c r="AK141" s="50">
        <v>18665</v>
      </c>
      <c r="AL141" s="50"/>
      <c r="AM141" s="50">
        <v>19397</v>
      </c>
      <c r="AN141" s="50"/>
      <c r="AO141" s="50">
        <v>20224</v>
      </c>
      <c r="AP141" s="50"/>
      <c r="AQ141" s="50">
        <v>20728</v>
      </c>
      <c r="AR141" s="50"/>
      <c r="AS141" s="50">
        <f>AS47+AS80</f>
        <v>21190</v>
      </c>
      <c r="AT141" s="30"/>
      <c r="AU141" s="50">
        <v>21841</v>
      </c>
      <c r="AV141" s="149">
        <v>22095.9</v>
      </c>
      <c r="AW141" s="149"/>
      <c r="AX141" s="149">
        <v>22861.4</v>
      </c>
      <c r="AY141" s="149"/>
      <c r="AZ141" s="149">
        <v>23789.9</v>
      </c>
      <c r="BA141" s="149"/>
      <c r="BB141" s="149">
        <v>24766.400000000001</v>
      </c>
      <c r="BC141" s="149"/>
      <c r="BD141" s="149">
        <v>25951.9</v>
      </c>
      <c r="BE141" s="30"/>
      <c r="BF141" s="149">
        <v>25948</v>
      </c>
      <c r="BG141" s="30"/>
      <c r="BH141" s="149">
        <v>26948</v>
      </c>
      <c r="BI141" s="30"/>
      <c r="BJ141" s="149">
        <f>BJ47+BJ80</f>
        <v>28185</v>
      </c>
      <c r="BK141" s="30"/>
      <c r="BL141" s="149">
        <f>BL47+BL80</f>
        <v>29303</v>
      </c>
      <c r="BM141" s="30"/>
    </row>
    <row r="142" spans="1:121" s="35" customFormat="1" ht="12.45" customHeight="1">
      <c r="B142" s="35" t="s">
        <v>27</v>
      </c>
      <c r="C142" s="41"/>
      <c r="D142" s="42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32"/>
      <c r="AB142" s="41"/>
      <c r="AC142" s="32"/>
      <c r="AD142" s="41"/>
      <c r="AE142" s="32"/>
      <c r="AF142" s="41"/>
      <c r="AG142" s="32"/>
      <c r="AH142" s="32"/>
      <c r="AI142" s="32"/>
      <c r="AJ142" s="32"/>
      <c r="AK142" s="43"/>
      <c r="AL142" s="43"/>
      <c r="AM142" s="43"/>
      <c r="AN142" s="43"/>
      <c r="AO142" s="43"/>
      <c r="AP142" s="43"/>
      <c r="AQ142" s="43">
        <v>21128</v>
      </c>
      <c r="AR142" s="43"/>
      <c r="AS142" s="43">
        <f>AS48+AS80</f>
        <v>22000</v>
      </c>
      <c r="AT142" s="32"/>
      <c r="AU142" s="43">
        <v>23075</v>
      </c>
      <c r="AV142" s="43">
        <v>23343.9</v>
      </c>
      <c r="AW142" s="32"/>
      <c r="AX142" s="43">
        <v>24153.4</v>
      </c>
      <c r="AY142" s="32"/>
      <c r="AZ142" s="43">
        <v>25119.9</v>
      </c>
      <c r="BA142" s="32"/>
      <c r="BB142" s="43">
        <v>26582.400000000001</v>
      </c>
      <c r="BC142" s="32"/>
      <c r="BD142" s="43">
        <v>27845.9</v>
      </c>
      <c r="BE142" s="32"/>
      <c r="BF142" s="43">
        <v>27842</v>
      </c>
      <c r="BG142" s="32"/>
      <c r="BH142" s="43">
        <v>28908</v>
      </c>
      <c r="BI142" s="32"/>
      <c r="BJ142" s="43">
        <f>BJ48+BJ80+BJ191</f>
        <v>30219</v>
      </c>
      <c r="BK142" s="32"/>
      <c r="BL142" s="43">
        <f>BL48+BL80+BL191</f>
        <v>31409</v>
      </c>
      <c r="BM142" s="32"/>
    </row>
    <row r="143" spans="1:121" s="35" customFormat="1" ht="12.45" customHeight="1">
      <c r="B143" s="35" t="s">
        <v>90</v>
      </c>
      <c r="C143" s="41"/>
      <c r="D143" s="42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32"/>
      <c r="AB143" s="41"/>
      <c r="AC143" s="32"/>
      <c r="AD143" s="41"/>
      <c r="AE143" s="32">
        <v>17120</v>
      </c>
      <c r="AF143" s="41"/>
      <c r="AG143" s="32">
        <v>17709</v>
      </c>
      <c r="AH143" s="32"/>
      <c r="AI143" s="32">
        <v>18160</v>
      </c>
      <c r="AJ143" s="32"/>
      <c r="AK143" s="43">
        <v>18705</v>
      </c>
      <c r="AL143" s="43"/>
      <c r="AM143" s="43">
        <v>19437</v>
      </c>
      <c r="AN143" s="43"/>
      <c r="AO143" s="43">
        <v>21864</v>
      </c>
      <c r="AP143" s="43"/>
      <c r="AQ143" s="43">
        <v>22410</v>
      </c>
      <c r="AR143" s="43"/>
      <c r="AS143" s="43">
        <v>22912</v>
      </c>
      <c r="AT143" s="32"/>
      <c r="AU143" s="43">
        <v>23615</v>
      </c>
      <c r="AV143" s="43">
        <v>23889.9</v>
      </c>
      <c r="AW143" s="32"/>
      <c r="AX143" s="43">
        <v>24715.4</v>
      </c>
      <c r="AY143" s="32"/>
      <c r="AZ143" s="43">
        <v>25697.9</v>
      </c>
      <c r="BA143" s="32"/>
      <c r="BB143" s="43">
        <v>27254.400000000001</v>
      </c>
      <c r="BC143" s="32"/>
      <c r="BD143" s="43">
        <v>29163.9</v>
      </c>
      <c r="BE143" s="32"/>
      <c r="BF143" s="43">
        <v>29160</v>
      </c>
      <c r="BG143" s="32"/>
      <c r="BH143" s="43">
        <v>30284</v>
      </c>
      <c r="BI143" s="32"/>
      <c r="BJ143" s="43">
        <f>BJ49+BJ80+BJ189</f>
        <v>31661</v>
      </c>
      <c r="BK143" s="32"/>
      <c r="BL143" s="43">
        <f>BL49+BL80+BL189</f>
        <v>32915</v>
      </c>
      <c r="BM143" s="32"/>
    </row>
    <row r="144" spans="1:121" s="35" customFormat="1" ht="12.45" customHeight="1">
      <c r="B144" s="35" t="s">
        <v>91</v>
      </c>
      <c r="C144" s="41"/>
      <c r="D144" s="42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>
        <v>13538</v>
      </c>
      <c r="X144" s="41"/>
      <c r="Y144" s="41">
        <v>15116</v>
      </c>
      <c r="Z144" s="41"/>
      <c r="AA144" s="32">
        <v>16062</v>
      </c>
      <c r="AB144" s="41"/>
      <c r="AC144" s="32">
        <v>16697</v>
      </c>
      <c r="AD144" s="41"/>
      <c r="AE144" s="32">
        <v>17349</v>
      </c>
      <c r="AF144" s="41"/>
      <c r="AG144" s="32">
        <v>17932</v>
      </c>
      <c r="AH144" s="32"/>
      <c r="AI144" s="32">
        <v>18877</v>
      </c>
      <c r="AJ144" s="32"/>
      <c r="AK144" s="43">
        <v>19939</v>
      </c>
      <c r="AL144" s="43"/>
      <c r="AM144" s="43">
        <v>20711</v>
      </c>
      <c r="AN144" s="43"/>
      <c r="AO144" s="43">
        <v>21574</v>
      </c>
      <c r="AP144" s="43">
        <v>0</v>
      </c>
      <c r="AQ144" s="43">
        <v>22108</v>
      </c>
      <c r="AR144" s="43">
        <v>0</v>
      </c>
      <c r="AS144" s="43" t="e">
        <f>AS50+AS80+#REF!</f>
        <v>#REF!</v>
      </c>
      <c r="AT144" s="32"/>
      <c r="AU144" s="43">
        <v>23285</v>
      </c>
      <c r="AV144" s="43">
        <v>23553.9</v>
      </c>
      <c r="AW144" s="32"/>
      <c r="AX144" s="43">
        <v>24361.4</v>
      </c>
      <c r="AY144" s="32"/>
      <c r="AZ144" s="43">
        <v>25325.9</v>
      </c>
      <c r="BA144" s="32"/>
      <c r="BB144" s="43">
        <v>27178.400000000001</v>
      </c>
      <c r="BC144" s="32"/>
      <c r="BD144" s="43">
        <v>29385.9</v>
      </c>
      <c r="BE144" s="32"/>
      <c r="BF144" s="43">
        <v>29382</v>
      </c>
      <c r="BG144" s="32"/>
      <c r="BH144" s="43">
        <v>30506</v>
      </c>
      <c r="BI144" s="32"/>
      <c r="BJ144" s="43">
        <f>BJ50+BJ80+BJ194</f>
        <v>31883</v>
      </c>
      <c r="BK144" s="32"/>
      <c r="BL144" s="43">
        <f>BL50+BL80+BL194</f>
        <v>33137</v>
      </c>
      <c r="BM144" s="32"/>
    </row>
    <row r="145" spans="1:65" s="35" customFormat="1" ht="12.45" customHeight="1">
      <c r="B145" s="35" t="s">
        <v>92</v>
      </c>
      <c r="C145" s="41"/>
      <c r="D145" s="42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32"/>
      <c r="AB145" s="41"/>
      <c r="AC145" s="32"/>
      <c r="AD145" s="41"/>
      <c r="AE145" s="32"/>
      <c r="AF145" s="41"/>
      <c r="AG145" s="32"/>
      <c r="AH145" s="32"/>
      <c r="AI145" s="32"/>
      <c r="AJ145" s="32"/>
      <c r="AK145" s="43"/>
      <c r="AL145" s="43"/>
      <c r="AM145" s="43"/>
      <c r="AN145" s="43"/>
      <c r="AO145" s="43"/>
      <c r="AP145" s="43"/>
      <c r="AQ145" s="43"/>
      <c r="AR145" s="43"/>
      <c r="AS145" s="43"/>
      <c r="AT145" s="32"/>
      <c r="AU145" s="43"/>
      <c r="AV145" s="43"/>
      <c r="AW145" s="32"/>
      <c r="AX145" s="43"/>
      <c r="AY145" s="32"/>
      <c r="AZ145" s="43"/>
      <c r="BA145" s="32"/>
      <c r="BB145" s="43">
        <f>BB51+BB80+BB194</f>
        <v>26038.400000000001</v>
      </c>
      <c r="BC145" s="32"/>
      <c r="BD145" s="43">
        <v>28329.9</v>
      </c>
      <c r="BE145" s="32"/>
      <c r="BF145" s="43">
        <v>28326</v>
      </c>
      <c r="BG145" s="32"/>
      <c r="BH145" s="43">
        <v>30506</v>
      </c>
      <c r="BI145" s="32"/>
      <c r="BJ145" s="43">
        <f>BJ51+BJ80+BJ194</f>
        <v>31883</v>
      </c>
      <c r="BK145" s="32"/>
      <c r="BL145" s="43">
        <f>BL51+BL80+BL194</f>
        <v>33137</v>
      </c>
      <c r="BM145" s="32"/>
    </row>
    <row r="146" spans="1:65" s="35" customFormat="1" ht="12.45" customHeight="1">
      <c r="B146" s="35" t="s">
        <v>77</v>
      </c>
      <c r="C146" s="41"/>
      <c r="D146" s="42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32"/>
      <c r="AB146" s="41"/>
      <c r="AC146" s="32"/>
      <c r="AD146" s="41"/>
      <c r="AE146" s="32"/>
      <c r="AF146" s="41"/>
      <c r="AG146" s="32"/>
      <c r="AH146" s="32"/>
      <c r="AI146" s="32"/>
      <c r="AJ146" s="32"/>
      <c r="AK146" s="43"/>
      <c r="AL146" s="43"/>
      <c r="AM146" s="43"/>
      <c r="AN146" s="43"/>
      <c r="AO146" s="43"/>
      <c r="AP146" s="43"/>
      <c r="AQ146" s="43"/>
      <c r="AR146" s="43"/>
      <c r="AS146" s="43"/>
      <c r="AT146" s="32"/>
      <c r="AU146" s="43"/>
      <c r="AV146" s="43"/>
      <c r="AW146" s="32"/>
      <c r="AX146" s="43"/>
      <c r="AY146" s="32"/>
      <c r="AZ146" s="43"/>
      <c r="BA146" s="32"/>
      <c r="BB146" s="43">
        <v>34250</v>
      </c>
      <c r="BC146" s="32"/>
      <c r="BD146" s="43">
        <v>34250</v>
      </c>
      <c r="BE146" s="32"/>
      <c r="BF146" s="43">
        <v>34250</v>
      </c>
      <c r="BG146" s="32"/>
      <c r="BH146" s="43">
        <v>34250</v>
      </c>
      <c r="BI146" s="32"/>
      <c r="BJ146" s="43">
        <f>BJ52+(177*2)</f>
        <v>34320</v>
      </c>
      <c r="BK146" s="32"/>
      <c r="BL146" s="43">
        <f>BL52+(177*2)</f>
        <v>34337</v>
      </c>
      <c r="BM146" s="32"/>
    </row>
    <row r="147" spans="1:65" s="35" customFormat="1" ht="12.45" customHeight="1">
      <c r="B147" s="35" t="s">
        <v>41</v>
      </c>
      <c r="C147" s="41"/>
      <c r="D147" s="42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32"/>
      <c r="AB147" s="41"/>
      <c r="AC147" s="32"/>
      <c r="AD147" s="41"/>
      <c r="AE147" s="32"/>
      <c r="AF147" s="41"/>
      <c r="AG147" s="32"/>
      <c r="AH147" s="32"/>
      <c r="AI147" s="32"/>
      <c r="AJ147" s="32"/>
      <c r="AK147" s="43"/>
      <c r="AL147" s="43"/>
      <c r="AM147" s="43"/>
      <c r="AN147" s="43"/>
      <c r="AO147" s="43"/>
      <c r="AP147" s="43"/>
      <c r="AQ147" s="43"/>
      <c r="AR147" s="43"/>
      <c r="AS147" s="43"/>
      <c r="AT147" s="32"/>
      <c r="AU147" s="43"/>
      <c r="AV147" s="43"/>
      <c r="AW147" s="32"/>
      <c r="AX147" s="43"/>
      <c r="AY147" s="32"/>
      <c r="AZ147" s="43"/>
      <c r="BA147" s="32"/>
      <c r="BB147" s="43"/>
      <c r="BC147" s="32"/>
      <c r="BD147" s="43">
        <v>16304</v>
      </c>
      <c r="BE147" s="32"/>
      <c r="BF147" s="43">
        <v>16304</v>
      </c>
      <c r="BG147" s="32"/>
      <c r="BH147" s="43">
        <v>16303</v>
      </c>
      <c r="BI147" s="32"/>
      <c r="BJ147" s="69">
        <f>BJ53+(177*2)</f>
        <v>13888</v>
      </c>
      <c r="BK147" s="32"/>
      <c r="BL147" s="69">
        <f>BL53+(177*2)</f>
        <v>23324</v>
      </c>
      <c r="BM147" s="32"/>
    </row>
    <row r="148" spans="1:65" s="35" customFormat="1" ht="12.45" customHeight="1">
      <c r="B148" s="35" t="s">
        <v>42</v>
      </c>
      <c r="C148" s="41"/>
      <c r="D148" s="42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32"/>
      <c r="AB148" s="41"/>
      <c r="AC148" s="32"/>
      <c r="AD148" s="41"/>
      <c r="AE148" s="32"/>
      <c r="AF148" s="41"/>
      <c r="AG148" s="32"/>
      <c r="AH148" s="32"/>
      <c r="AI148" s="32"/>
      <c r="AJ148" s="32"/>
      <c r="AK148" s="43"/>
      <c r="AL148" s="43"/>
      <c r="AM148" s="43"/>
      <c r="AN148" s="43"/>
      <c r="AO148" s="43"/>
      <c r="AP148" s="43"/>
      <c r="AQ148" s="43"/>
      <c r="AR148" s="43"/>
      <c r="AS148" s="43"/>
      <c r="AT148" s="32"/>
      <c r="AU148" s="43"/>
      <c r="AV148" s="43"/>
      <c r="AW148" s="32"/>
      <c r="AX148" s="43"/>
      <c r="AY148" s="32"/>
      <c r="AZ148" s="43"/>
      <c r="BA148" s="32"/>
      <c r="BB148" s="43"/>
      <c r="BC148" s="32"/>
      <c r="BD148" s="43">
        <v>16480</v>
      </c>
      <c r="BE148" s="32"/>
      <c r="BF148" s="43">
        <v>16480</v>
      </c>
      <c r="BG148" s="32"/>
      <c r="BH148" s="43">
        <v>16480</v>
      </c>
      <c r="BI148" s="32"/>
      <c r="BJ148" s="43">
        <f>BJ63+(265*2)</f>
        <v>14064</v>
      </c>
      <c r="BK148" s="32"/>
      <c r="BL148" s="43">
        <f>BL63+(265*2)</f>
        <v>23500</v>
      </c>
      <c r="BM148" s="32"/>
    </row>
    <row r="149" spans="1:65" s="35" customFormat="1" ht="12.45" customHeight="1">
      <c r="B149" s="35" t="s">
        <v>93</v>
      </c>
      <c r="C149" s="41"/>
      <c r="D149" s="42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32"/>
      <c r="AB149" s="41"/>
      <c r="AC149" s="32"/>
      <c r="AD149" s="41"/>
      <c r="AE149" s="32"/>
      <c r="AF149" s="41"/>
      <c r="AG149" s="32"/>
      <c r="AH149" s="32"/>
      <c r="AI149" s="32"/>
      <c r="AJ149" s="32"/>
      <c r="AK149" s="43"/>
      <c r="AL149" s="43"/>
      <c r="AM149" s="43"/>
      <c r="AN149" s="43"/>
      <c r="AO149" s="43"/>
      <c r="AP149" s="43"/>
      <c r="AQ149" s="43"/>
      <c r="AR149" s="43"/>
      <c r="AS149" s="43"/>
      <c r="AT149" s="32"/>
      <c r="AU149" s="43"/>
      <c r="AV149" s="43"/>
      <c r="AW149" s="32"/>
      <c r="AX149" s="43"/>
      <c r="AY149" s="32"/>
      <c r="AZ149" s="43"/>
      <c r="BA149" s="32"/>
      <c r="BB149" s="43">
        <v>25300.400000000001</v>
      </c>
      <c r="BC149" s="32"/>
      <c r="BD149" s="43">
        <v>27071.9</v>
      </c>
      <c r="BE149" s="32"/>
      <c r="BF149" s="43">
        <v>27068</v>
      </c>
      <c r="BG149" s="32"/>
      <c r="BH149" s="43">
        <v>28692</v>
      </c>
      <c r="BI149" s="32"/>
      <c r="BJ149" s="43">
        <f>BJ54+BJ80</f>
        <v>30003</v>
      </c>
      <c r="BK149" s="32"/>
      <c r="BL149" s="43">
        <f>BL54+BL80</f>
        <v>31193</v>
      </c>
      <c r="BM149" s="32"/>
    </row>
    <row r="150" spans="1:65" s="35" customFormat="1" ht="12.45" customHeight="1">
      <c r="B150" s="35" t="s">
        <v>94</v>
      </c>
      <c r="C150" s="41"/>
      <c r="D150" s="42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32"/>
      <c r="AB150" s="41"/>
      <c r="AC150" s="32"/>
      <c r="AD150" s="41"/>
      <c r="AE150" s="32"/>
      <c r="AF150" s="41"/>
      <c r="AG150" s="32"/>
      <c r="AH150" s="32"/>
      <c r="AI150" s="32"/>
      <c r="AJ150" s="32"/>
      <c r="AK150" s="43"/>
      <c r="AL150" s="43"/>
      <c r="AM150" s="43"/>
      <c r="AN150" s="43"/>
      <c r="AO150" s="43"/>
      <c r="AP150" s="43"/>
      <c r="AQ150" s="43"/>
      <c r="AR150" s="43"/>
      <c r="AS150" s="43"/>
      <c r="AT150" s="32"/>
      <c r="AU150" s="43"/>
      <c r="AV150" s="43"/>
      <c r="AW150" s="32"/>
      <c r="AX150" s="43"/>
      <c r="AY150" s="32"/>
      <c r="AZ150" s="43">
        <f>AZ55+AZ80+AZ193</f>
        <v>24425.9</v>
      </c>
      <c r="BA150" s="43"/>
      <c r="BB150" s="43">
        <f>BB55+BB80+BB193</f>
        <v>26016.400000000001</v>
      </c>
      <c r="BC150" s="43"/>
      <c r="BD150" s="43">
        <f>BD55+BD80+BD193</f>
        <v>27891.9</v>
      </c>
      <c r="BE150" s="43"/>
      <c r="BF150" s="43">
        <f>BF55+BF80+BF193</f>
        <v>27888</v>
      </c>
      <c r="BG150" s="43"/>
      <c r="BH150" s="43">
        <f>BH55+BH80+BH193</f>
        <v>28954</v>
      </c>
      <c r="BI150" s="43"/>
      <c r="BJ150" s="43">
        <f>BJ55+BJ80+BJ193</f>
        <v>30265</v>
      </c>
      <c r="BK150" s="32"/>
      <c r="BL150" s="43">
        <f>BL55+BL80+BL193</f>
        <v>31455</v>
      </c>
      <c r="BM150" s="32"/>
    </row>
    <row r="151" spans="1:65" s="35" customFormat="1" ht="4.5" customHeight="1">
      <c r="C151" s="41"/>
      <c r="D151" s="42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32"/>
      <c r="AB151" s="41"/>
      <c r="AC151" s="32"/>
      <c r="AD151" s="41"/>
      <c r="AE151" s="32"/>
      <c r="AF151" s="41"/>
      <c r="AG151" s="32"/>
      <c r="AH151" s="32"/>
      <c r="AI151" s="32"/>
      <c r="AJ151" s="32"/>
      <c r="AK151" s="43"/>
      <c r="AL151" s="43"/>
      <c r="AM151" s="43"/>
      <c r="AN151" s="43"/>
      <c r="AO151" s="43"/>
      <c r="AP151" s="43"/>
      <c r="AQ151" s="43"/>
      <c r="AR151" s="43"/>
      <c r="AS151" s="43"/>
      <c r="AT151" s="32"/>
      <c r="AU151" s="43"/>
      <c r="AV151" s="43"/>
      <c r="AW151" s="32"/>
      <c r="AX151" s="43"/>
      <c r="AY151" s="32"/>
      <c r="AZ151" s="43"/>
      <c r="BA151" s="32"/>
      <c r="BB151" s="43"/>
      <c r="BC151" s="32"/>
      <c r="BD151" s="43"/>
      <c r="BE151" s="32"/>
      <c r="BF151" s="43"/>
      <c r="BG151" s="32"/>
      <c r="BH151" s="43"/>
      <c r="BI151" s="32"/>
      <c r="BJ151" s="43"/>
      <c r="BK151" s="32"/>
      <c r="BL151" s="43"/>
      <c r="BM151" s="32"/>
    </row>
    <row r="152" spans="1:65" s="44" customFormat="1" ht="15" customHeight="1">
      <c r="B152" s="45" t="s">
        <v>33</v>
      </c>
      <c r="C152" s="46"/>
      <c r="D152" s="47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8"/>
      <c r="Z152" s="48"/>
      <c r="AA152" s="49"/>
      <c r="AB152" s="48"/>
      <c r="AC152" s="49"/>
      <c r="AD152" s="48"/>
      <c r="AE152" s="49"/>
      <c r="AF152" s="48"/>
      <c r="AG152" s="49"/>
      <c r="AH152" s="49"/>
      <c r="AI152" s="49"/>
      <c r="AJ152" s="49"/>
      <c r="AK152" s="50"/>
      <c r="AL152" s="50"/>
      <c r="AM152" s="50"/>
      <c r="AN152" s="50"/>
      <c r="AO152" s="50"/>
      <c r="AP152" s="50"/>
      <c r="AQ152" s="50"/>
      <c r="AR152" s="50"/>
      <c r="AS152" s="50"/>
      <c r="AT152" s="30"/>
      <c r="AU152" s="50"/>
      <c r="AV152" s="149"/>
      <c r="AW152" s="149"/>
      <c r="AX152" s="149">
        <v>23361.4</v>
      </c>
      <c r="AY152" s="149"/>
      <c r="AZ152" s="149">
        <v>24803.9</v>
      </c>
      <c r="BA152" s="149"/>
      <c r="BB152" s="149">
        <v>26322.400000000001</v>
      </c>
      <c r="BC152" s="149"/>
      <c r="BD152" s="149">
        <v>27583.9</v>
      </c>
      <c r="BE152" s="30"/>
      <c r="BF152" s="149">
        <v>27580</v>
      </c>
      <c r="BG152" s="30"/>
      <c r="BH152" s="149">
        <v>28644</v>
      </c>
      <c r="BI152" s="30"/>
      <c r="BJ152" s="149">
        <f>BJ57+BJ80</f>
        <v>29953</v>
      </c>
      <c r="BK152" s="30"/>
      <c r="BL152" s="149">
        <f>BL57+BL80</f>
        <v>31141</v>
      </c>
      <c r="BM152" s="30"/>
    </row>
    <row r="153" spans="1:65" s="35" customFormat="1" ht="12.45" customHeight="1">
      <c r="B153" s="35" t="s">
        <v>27</v>
      </c>
      <c r="C153" s="41"/>
      <c r="D153" s="42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32"/>
      <c r="AB153" s="41"/>
      <c r="AC153" s="32"/>
      <c r="AD153" s="41"/>
      <c r="AE153" s="32"/>
      <c r="AF153" s="41"/>
      <c r="AG153" s="32"/>
      <c r="AH153" s="32"/>
      <c r="AI153" s="32"/>
      <c r="AJ153" s="32"/>
      <c r="AK153" s="43"/>
      <c r="AL153" s="43"/>
      <c r="AM153" s="43"/>
      <c r="AN153" s="43"/>
      <c r="AO153" s="43"/>
      <c r="AP153" s="43"/>
      <c r="AQ153" s="43"/>
      <c r="AR153" s="43"/>
      <c r="AS153" s="43"/>
      <c r="AT153" s="32"/>
      <c r="AU153" s="43"/>
      <c r="AV153" s="43"/>
      <c r="AW153" s="32"/>
      <c r="AX153" s="43">
        <v>24653.4</v>
      </c>
      <c r="AY153" s="32"/>
      <c r="AZ153" s="43">
        <v>26135.9</v>
      </c>
      <c r="BA153" s="32"/>
      <c r="BB153" s="43">
        <v>28138.400000000001</v>
      </c>
      <c r="BC153" s="32"/>
      <c r="BD153" s="43">
        <v>29477.9</v>
      </c>
      <c r="BE153" s="32"/>
      <c r="BF153" s="43">
        <v>29474</v>
      </c>
      <c r="BG153" s="32"/>
      <c r="BH153" s="43">
        <v>30604</v>
      </c>
      <c r="BI153" s="32"/>
      <c r="BJ153" s="43">
        <f>BJ58+BJ80+BJ191</f>
        <v>31987</v>
      </c>
      <c r="BK153" s="32"/>
      <c r="BL153" s="43">
        <f>BL58+BL80+BL191</f>
        <v>33247</v>
      </c>
      <c r="BM153" s="32"/>
    </row>
    <row r="154" spans="1:65" s="35" customFormat="1" ht="12.45" customHeight="1">
      <c r="B154" s="35" t="s">
        <v>90</v>
      </c>
      <c r="C154" s="41"/>
      <c r="D154" s="42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32"/>
      <c r="AB154" s="41"/>
      <c r="AC154" s="32"/>
      <c r="AD154" s="41"/>
      <c r="AE154" s="32"/>
      <c r="AF154" s="41"/>
      <c r="AG154" s="32"/>
      <c r="AH154" s="32"/>
      <c r="AI154" s="32"/>
      <c r="AJ154" s="32"/>
      <c r="AK154" s="43"/>
      <c r="AL154" s="43"/>
      <c r="AM154" s="43"/>
      <c r="AN154" s="43"/>
      <c r="AO154" s="43"/>
      <c r="AP154" s="43"/>
      <c r="AQ154" s="43"/>
      <c r="AR154" s="43"/>
      <c r="AS154" s="43"/>
      <c r="AT154" s="32"/>
      <c r="AU154" s="43"/>
      <c r="AV154" s="43"/>
      <c r="AW154" s="32"/>
      <c r="AX154" s="43">
        <v>25215.4</v>
      </c>
      <c r="AY154" s="32"/>
      <c r="AZ154" s="43">
        <v>26733.9</v>
      </c>
      <c r="BA154" s="32"/>
      <c r="BB154" s="43">
        <v>28832.400000000001</v>
      </c>
      <c r="BC154" s="32"/>
      <c r="BD154" s="43">
        <v>30795.9</v>
      </c>
      <c r="BE154" s="32"/>
      <c r="BF154" s="43">
        <v>30792</v>
      </c>
      <c r="BG154" s="32"/>
      <c r="BH154" s="43">
        <v>31980</v>
      </c>
      <c r="BI154" s="32"/>
      <c r="BJ154" s="43">
        <f>BJ59+BJ80+BJ189</f>
        <v>33429</v>
      </c>
      <c r="BK154" s="32"/>
      <c r="BL154" s="43">
        <f>BL59+BL80+BL189</f>
        <v>34755</v>
      </c>
      <c r="BM154" s="32"/>
    </row>
    <row r="155" spans="1:65" s="35" customFormat="1" ht="12.45" customHeight="1">
      <c r="B155" s="35" t="s">
        <v>91</v>
      </c>
      <c r="C155" s="41"/>
      <c r="D155" s="42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32"/>
      <c r="AB155" s="41"/>
      <c r="AC155" s="32"/>
      <c r="AD155" s="41"/>
      <c r="AE155" s="32"/>
      <c r="AF155" s="41"/>
      <c r="AG155" s="32"/>
      <c r="AH155" s="32"/>
      <c r="AI155" s="32"/>
      <c r="AJ155" s="32"/>
      <c r="AK155" s="43"/>
      <c r="AL155" s="43"/>
      <c r="AM155" s="43"/>
      <c r="AN155" s="43"/>
      <c r="AO155" s="43"/>
      <c r="AP155" s="43"/>
      <c r="AQ155" s="43"/>
      <c r="AR155" s="43"/>
      <c r="AS155" s="43"/>
      <c r="AT155" s="32"/>
      <c r="AU155" s="43"/>
      <c r="AV155" s="43"/>
      <c r="AW155" s="32"/>
      <c r="AX155" s="43">
        <v>24861.4</v>
      </c>
      <c r="AY155" s="32"/>
      <c r="AZ155" s="43">
        <v>26341.9</v>
      </c>
      <c r="BA155" s="32"/>
      <c r="BB155" s="43">
        <v>28736.400000000001</v>
      </c>
      <c r="BC155" s="32"/>
      <c r="BD155" s="43">
        <v>31017.9</v>
      </c>
      <c r="BE155" s="32"/>
      <c r="BF155" s="43">
        <v>31014</v>
      </c>
      <c r="BG155" s="32"/>
      <c r="BH155" s="43">
        <v>32202</v>
      </c>
      <c r="BI155" s="32"/>
      <c r="BJ155" s="43">
        <f>BJ60+BJ80+BJ194</f>
        <v>33651</v>
      </c>
      <c r="BK155" s="32"/>
      <c r="BL155" s="43">
        <f>BL60+BL80+BL194</f>
        <v>34977</v>
      </c>
      <c r="BM155" s="32"/>
    </row>
    <row r="156" spans="1:65" s="35" customFormat="1" ht="12.45" customHeight="1">
      <c r="B156" s="35" t="s">
        <v>92</v>
      </c>
      <c r="C156" s="41"/>
      <c r="D156" s="42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32"/>
      <c r="AB156" s="41"/>
      <c r="AC156" s="32"/>
      <c r="AD156" s="41"/>
      <c r="AE156" s="32"/>
      <c r="AF156" s="41"/>
      <c r="AG156" s="32"/>
      <c r="AH156" s="32"/>
      <c r="AI156" s="32"/>
      <c r="AJ156" s="32"/>
      <c r="AK156" s="43"/>
      <c r="AL156" s="43"/>
      <c r="AM156" s="43"/>
      <c r="AN156" s="43"/>
      <c r="AO156" s="43"/>
      <c r="AP156" s="43"/>
      <c r="AQ156" s="43"/>
      <c r="AR156" s="43"/>
      <c r="AS156" s="43"/>
      <c r="AT156" s="32"/>
      <c r="AU156" s="43"/>
      <c r="AV156" s="43"/>
      <c r="AW156" s="32"/>
      <c r="AX156" s="43"/>
      <c r="AY156" s="32"/>
      <c r="AZ156" s="43"/>
      <c r="BA156" s="32"/>
      <c r="BB156" s="43">
        <f>BB61+BB80+BB194</f>
        <v>27594.400000000001</v>
      </c>
      <c r="BC156" s="32"/>
      <c r="BD156" s="43">
        <v>29961.9</v>
      </c>
      <c r="BE156" s="32"/>
      <c r="BF156" s="43">
        <v>29958</v>
      </c>
      <c r="BG156" s="32"/>
      <c r="BH156" s="43">
        <v>32202</v>
      </c>
      <c r="BI156" s="32"/>
      <c r="BJ156" s="43">
        <f>BJ61+BJ80+BJ194</f>
        <v>33651</v>
      </c>
      <c r="BK156" s="32"/>
      <c r="BL156" s="43">
        <f>BL61+BL80+BL194</f>
        <v>34977</v>
      </c>
      <c r="BM156" s="32"/>
    </row>
    <row r="157" spans="1:65" s="35" customFormat="1" ht="12.45" customHeight="1">
      <c r="B157" s="35" t="s">
        <v>77</v>
      </c>
      <c r="C157" s="41"/>
      <c r="D157" s="42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32"/>
      <c r="AB157" s="41"/>
      <c r="AC157" s="32"/>
      <c r="AD157" s="41"/>
      <c r="AE157" s="32"/>
      <c r="AF157" s="41"/>
      <c r="AG157" s="32"/>
      <c r="AH157" s="32"/>
      <c r="AI157" s="32"/>
      <c r="AJ157" s="32"/>
      <c r="AK157" s="43"/>
      <c r="AL157" s="43"/>
      <c r="AM157" s="43"/>
      <c r="AN157" s="43"/>
      <c r="AO157" s="43"/>
      <c r="AP157" s="43"/>
      <c r="AQ157" s="43"/>
      <c r="AR157" s="43"/>
      <c r="AS157" s="43"/>
      <c r="AT157" s="32"/>
      <c r="AU157" s="43"/>
      <c r="AV157" s="43"/>
      <c r="AW157" s="32"/>
      <c r="AX157" s="43"/>
      <c r="AY157" s="32"/>
      <c r="AZ157" s="43"/>
      <c r="BA157" s="32"/>
      <c r="BB157" s="43">
        <v>34250</v>
      </c>
      <c r="BC157" s="32"/>
      <c r="BD157" s="43">
        <v>34250</v>
      </c>
      <c r="BE157" s="32"/>
      <c r="BF157" s="43">
        <v>34250</v>
      </c>
      <c r="BG157" s="32"/>
      <c r="BH157" s="43">
        <v>34250</v>
      </c>
      <c r="BI157" s="32"/>
      <c r="BJ157" s="43">
        <f>BJ62+(177*2)</f>
        <v>34320</v>
      </c>
      <c r="BK157" s="32"/>
      <c r="BL157" s="43">
        <f>BL62+(177*2)</f>
        <v>34320</v>
      </c>
      <c r="BM157" s="32"/>
    </row>
    <row r="158" spans="1:65" s="35" customFormat="1" ht="12.45" customHeight="1">
      <c r="B158" s="35" t="s">
        <v>41</v>
      </c>
      <c r="C158" s="41"/>
      <c r="D158" s="42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32"/>
      <c r="AB158" s="41"/>
      <c r="AC158" s="32"/>
      <c r="AD158" s="41"/>
      <c r="AE158" s="32"/>
      <c r="AF158" s="41"/>
      <c r="AG158" s="32"/>
      <c r="AH158" s="32"/>
      <c r="AI158" s="32"/>
      <c r="AJ158" s="32"/>
      <c r="AK158" s="43"/>
      <c r="AL158" s="43"/>
      <c r="AM158" s="43"/>
      <c r="AN158" s="43"/>
      <c r="AO158" s="43"/>
      <c r="AP158" s="43"/>
      <c r="AQ158" s="43"/>
      <c r="AR158" s="43"/>
      <c r="AS158" s="43"/>
      <c r="AT158" s="32"/>
      <c r="AU158" s="43"/>
      <c r="AV158" s="43"/>
      <c r="AW158" s="32"/>
      <c r="AX158" s="43"/>
      <c r="AY158" s="32"/>
      <c r="AZ158" s="43"/>
      <c r="BA158" s="32"/>
      <c r="BB158" s="43"/>
      <c r="BC158" s="32"/>
      <c r="BD158" s="43">
        <v>16304</v>
      </c>
      <c r="BE158" s="32"/>
      <c r="BF158" s="43">
        <v>16304</v>
      </c>
      <c r="BG158" s="32"/>
      <c r="BH158" s="43">
        <v>16303</v>
      </c>
      <c r="BI158" s="32"/>
      <c r="BJ158" s="43">
        <f>BJ63+(177*2)</f>
        <v>13888</v>
      </c>
      <c r="BK158" s="32"/>
      <c r="BL158" s="43">
        <f>BL63+(177*2)</f>
        <v>23324</v>
      </c>
      <c r="BM158" s="32"/>
    </row>
    <row r="159" spans="1:65" s="35" customFormat="1" ht="12.45" customHeight="1">
      <c r="B159" s="35" t="s">
        <v>42</v>
      </c>
      <c r="C159" s="41"/>
      <c r="D159" s="42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32"/>
      <c r="AB159" s="41"/>
      <c r="AC159" s="32"/>
      <c r="AD159" s="41"/>
      <c r="AE159" s="32"/>
      <c r="AF159" s="41"/>
      <c r="AG159" s="32"/>
      <c r="AH159" s="32"/>
      <c r="AI159" s="32"/>
      <c r="AJ159" s="32"/>
      <c r="AK159" s="43"/>
      <c r="AL159" s="43"/>
      <c r="AM159" s="43"/>
      <c r="AN159" s="43"/>
      <c r="AO159" s="43"/>
      <c r="AP159" s="43"/>
      <c r="AQ159" s="43"/>
      <c r="AR159" s="43"/>
      <c r="AS159" s="43"/>
      <c r="AT159" s="32"/>
      <c r="AU159" s="43"/>
      <c r="AV159" s="43"/>
      <c r="AW159" s="32"/>
      <c r="AX159" s="43"/>
      <c r="AY159" s="32"/>
      <c r="AZ159" s="43"/>
      <c r="BA159" s="32"/>
      <c r="BB159" s="43"/>
      <c r="BC159" s="32"/>
      <c r="BD159" s="43">
        <v>16480</v>
      </c>
      <c r="BE159" s="32"/>
      <c r="BF159" s="43">
        <v>16480</v>
      </c>
      <c r="BG159" s="32"/>
      <c r="BH159" s="43">
        <v>16480</v>
      </c>
      <c r="BI159" s="32"/>
      <c r="BJ159" s="43">
        <f>BJ43+(265*2)</f>
        <v>14064</v>
      </c>
      <c r="BK159" s="32"/>
      <c r="BL159" s="43">
        <f>BL43+(265*2)</f>
        <v>23500</v>
      </c>
      <c r="BM159" s="32"/>
    </row>
    <row r="160" spans="1:65" s="35" customFormat="1" ht="12.45" customHeight="1">
      <c r="A160" s="97"/>
      <c r="B160" s="35" t="s">
        <v>93</v>
      </c>
      <c r="C160" s="32"/>
      <c r="D160" s="98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43"/>
      <c r="AL160" s="43"/>
      <c r="AM160" s="43"/>
      <c r="AN160" s="43"/>
      <c r="AO160" s="43"/>
      <c r="AP160" s="43"/>
      <c r="AQ160" s="43"/>
      <c r="AR160" s="43"/>
      <c r="AS160" s="43"/>
      <c r="AT160" s="32"/>
      <c r="AU160" s="43"/>
      <c r="AV160" s="43"/>
      <c r="AW160" s="32"/>
      <c r="AX160" s="43"/>
      <c r="AY160" s="32"/>
      <c r="AZ160" s="43"/>
      <c r="BA160" s="32"/>
      <c r="BB160" s="43">
        <v>26856.400000000001</v>
      </c>
      <c r="BC160" s="32"/>
      <c r="BD160" s="43">
        <v>28703.9</v>
      </c>
      <c r="BE160" s="32"/>
      <c r="BF160" s="43">
        <v>28700</v>
      </c>
      <c r="BG160" s="32"/>
      <c r="BH160" s="43">
        <v>30388</v>
      </c>
      <c r="BI160" s="32"/>
      <c r="BJ160" s="43">
        <f>BJ64+BJ80</f>
        <v>31771</v>
      </c>
      <c r="BK160" s="32"/>
      <c r="BL160" s="43">
        <f>BL64+BL80</f>
        <v>33031</v>
      </c>
      <c r="BM160" s="32"/>
    </row>
    <row r="161" spans="1:65" s="35" customFormat="1" ht="12.45" customHeight="1">
      <c r="B161" s="35" t="s">
        <v>94</v>
      </c>
      <c r="C161" s="41"/>
      <c r="D161" s="42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32"/>
      <c r="AB161" s="41"/>
      <c r="AC161" s="32"/>
      <c r="AD161" s="41"/>
      <c r="AE161" s="32"/>
      <c r="AF161" s="41"/>
      <c r="AG161" s="32"/>
      <c r="AH161" s="32"/>
      <c r="AI161" s="32"/>
      <c r="AJ161" s="32"/>
      <c r="AK161" s="43"/>
      <c r="AL161" s="43"/>
      <c r="AM161" s="43"/>
      <c r="AN161" s="43"/>
      <c r="AO161" s="43"/>
      <c r="AP161" s="43"/>
      <c r="AQ161" s="43"/>
      <c r="AR161" s="43"/>
      <c r="AS161" s="43"/>
      <c r="AT161" s="32"/>
      <c r="AU161" s="43"/>
      <c r="AV161" s="43"/>
      <c r="AW161" s="32"/>
      <c r="AX161" s="43"/>
      <c r="AY161" s="32"/>
      <c r="AZ161" s="43">
        <f>AZ65+AZ80+AZ193</f>
        <v>25439.9</v>
      </c>
      <c r="BA161" s="43"/>
      <c r="BB161" s="43">
        <f>BB65+BB80+BB193</f>
        <v>27572.400000000001</v>
      </c>
      <c r="BC161" s="43"/>
      <c r="BD161" s="43">
        <f>BD65+BD80+BD193</f>
        <v>29523.9</v>
      </c>
      <c r="BE161" s="43"/>
      <c r="BF161" s="43">
        <f>BF65+BF80+BF193</f>
        <v>29520</v>
      </c>
      <c r="BG161" s="43"/>
      <c r="BH161" s="43">
        <f>BH65+BH80+BH193</f>
        <v>30650</v>
      </c>
      <c r="BI161" s="43"/>
      <c r="BJ161" s="43">
        <f>BJ65+BJ80+BJ193</f>
        <v>32033</v>
      </c>
      <c r="BK161" s="32"/>
      <c r="BL161" s="43">
        <f>BL65+BL80+BL193</f>
        <v>33293</v>
      </c>
      <c r="BM161" s="32"/>
    </row>
    <row r="162" spans="1:65" s="77" customFormat="1" ht="4.2" customHeight="1">
      <c r="A162" s="99"/>
      <c r="B162" s="99"/>
      <c r="C162" s="100"/>
      <c r="D162" s="101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0"/>
      <c r="AU162" s="102"/>
      <c r="AV162" s="102"/>
      <c r="AW162" s="100"/>
      <c r="AX162" s="102"/>
      <c r="AY162" s="100"/>
      <c r="AZ162" s="102"/>
      <c r="BA162" s="100"/>
      <c r="BB162" s="102"/>
      <c r="BC162" s="100"/>
      <c r="BD162" s="102"/>
      <c r="BE162" s="100"/>
      <c r="BF162" s="102"/>
      <c r="BG162" s="100"/>
      <c r="BH162" s="102"/>
      <c r="BI162" s="100"/>
      <c r="BJ162" s="102"/>
      <c r="BK162" s="100"/>
      <c r="BL162" s="102"/>
      <c r="BM162" s="100"/>
    </row>
    <row r="163" spans="1:65" s="44" customFormat="1" ht="15" customHeight="1">
      <c r="B163" s="45" t="s">
        <v>80</v>
      </c>
      <c r="C163" s="46" t="e">
        <v>#REF!</v>
      </c>
      <c r="D163" s="47" t="e">
        <v>#REF!</v>
      </c>
      <c r="E163" s="46" t="e">
        <v>#REF!</v>
      </c>
      <c r="F163" s="46" t="e">
        <v>#REF!</v>
      </c>
      <c r="G163" s="46" t="e">
        <v>#REF!</v>
      </c>
      <c r="H163" s="46" t="e">
        <v>#REF!</v>
      </c>
      <c r="I163" s="46" t="e">
        <v>#REF!</v>
      </c>
      <c r="J163" s="46" t="e">
        <v>#REF!</v>
      </c>
      <c r="K163" s="46" t="e">
        <v>#REF!</v>
      </c>
      <c r="L163" s="46" t="e">
        <v>#REF!</v>
      </c>
      <c r="M163" s="46" t="e">
        <v>#REF!</v>
      </c>
      <c r="N163" s="46" t="e">
        <v>#REF!</v>
      </c>
      <c r="O163" s="46" t="e">
        <v>#REF!</v>
      </c>
      <c r="P163" s="46" t="e">
        <v>#REF!</v>
      </c>
      <c r="Q163" s="46">
        <v>6574</v>
      </c>
      <c r="R163" s="46">
        <v>140</v>
      </c>
      <c r="S163" s="46">
        <v>6856</v>
      </c>
      <c r="T163" s="46">
        <v>140</v>
      </c>
      <c r="U163" s="46">
        <v>7436</v>
      </c>
      <c r="V163" s="46">
        <v>140</v>
      </c>
      <c r="W163" s="46">
        <v>9618</v>
      </c>
      <c r="X163" s="46">
        <v>140</v>
      </c>
      <c r="Y163" s="48">
        <v>10536</v>
      </c>
      <c r="Z163" s="48">
        <v>140</v>
      </c>
      <c r="AA163" s="49">
        <v>11024</v>
      </c>
      <c r="AB163" s="48">
        <v>140</v>
      </c>
      <c r="AC163" s="49">
        <v>12692</v>
      </c>
      <c r="AD163" s="48">
        <v>0</v>
      </c>
      <c r="AE163" s="49">
        <v>14634</v>
      </c>
      <c r="AF163" s="48">
        <v>0</v>
      </c>
      <c r="AG163" s="49">
        <v>15391</v>
      </c>
      <c r="AH163" s="49">
        <v>0</v>
      </c>
      <c r="AI163" s="49">
        <v>15886</v>
      </c>
      <c r="AJ163" s="49">
        <v>0</v>
      </c>
      <c r="AK163" s="50">
        <v>16577</v>
      </c>
      <c r="AL163" s="50">
        <v>0</v>
      </c>
      <c r="AM163" s="50">
        <v>17519</v>
      </c>
      <c r="AN163" s="50">
        <v>0</v>
      </c>
      <c r="AO163" s="50">
        <v>18534</v>
      </c>
      <c r="AP163" s="50"/>
      <c r="AQ163" s="50">
        <v>19582</v>
      </c>
      <c r="AR163" s="50"/>
      <c r="AS163" s="50" t="e">
        <f>AS71+#REF!</f>
        <v>#REF!</v>
      </c>
      <c r="AT163" s="30"/>
      <c r="AU163" s="50">
        <v>21097</v>
      </c>
      <c r="AV163" s="149">
        <v>21741.9</v>
      </c>
      <c r="AW163" s="149"/>
      <c r="AX163" s="149">
        <v>22651.4</v>
      </c>
      <c r="AY163" s="149"/>
      <c r="AZ163" s="149">
        <v>23571.9</v>
      </c>
      <c r="BA163" s="149"/>
      <c r="BB163" s="149">
        <v>24536.400000000001</v>
      </c>
      <c r="BC163" s="149"/>
      <c r="BD163" s="149">
        <v>25497.9</v>
      </c>
      <c r="BE163" s="30"/>
      <c r="BF163" s="149">
        <v>25494</v>
      </c>
      <c r="BG163" s="30"/>
      <c r="BH163" s="149">
        <v>26476</v>
      </c>
      <c r="BI163" s="30"/>
      <c r="BJ163" s="149">
        <f>BJ71+BJ82</f>
        <v>27879</v>
      </c>
      <c r="BK163" s="30"/>
      <c r="BL163" s="149">
        <f>BL71+BL82</f>
        <v>29261</v>
      </c>
      <c r="BM163" s="30"/>
    </row>
    <row r="164" spans="1:65" s="35" customFormat="1" ht="12.45" customHeight="1">
      <c r="B164" s="35" t="s">
        <v>81</v>
      </c>
      <c r="C164" s="41"/>
      <c r="D164" s="42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32"/>
      <c r="AB164" s="41"/>
      <c r="AC164" s="32"/>
      <c r="AD164" s="41"/>
      <c r="AE164" s="32"/>
      <c r="AF164" s="41"/>
      <c r="AG164" s="32"/>
      <c r="AH164" s="32"/>
      <c r="AI164" s="32"/>
      <c r="AJ164" s="32"/>
      <c r="AK164" s="43">
        <v>24242</v>
      </c>
      <c r="AL164" s="43"/>
      <c r="AM164" s="43">
        <v>25634</v>
      </c>
      <c r="AN164" s="43"/>
      <c r="AO164" s="43">
        <v>27093</v>
      </c>
      <c r="AP164" s="43"/>
      <c r="AQ164" s="43">
        <v>28641</v>
      </c>
      <c r="AR164" s="43"/>
      <c r="AS164" s="43">
        <v>29598</v>
      </c>
      <c r="AT164" s="32"/>
      <c r="AU164" s="43">
        <v>30880</v>
      </c>
      <c r="AV164" s="43">
        <v>31833.9</v>
      </c>
      <c r="AW164" s="32"/>
      <c r="AX164" s="43">
        <v>33130.400000000001</v>
      </c>
      <c r="AY164" s="32"/>
      <c r="AZ164" s="43">
        <v>34311.4</v>
      </c>
      <c r="BA164" s="32"/>
      <c r="BB164" s="43">
        <v>35321.9</v>
      </c>
      <c r="BC164" s="32"/>
      <c r="BD164" s="43">
        <v>36497</v>
      </c>
      <c r="BE164" s="32"/>
      <c r="BF164" s="43">
        <v>36836</v>
      </c>
      <c r="BG164" s="32"/>
      <c r="BH164" s="43">
        <v>37792</v>
      </c>
      <c r="BI164" s="32"/>
      <c r="BJ164" s="43">
        <f>BJ72+BJ83</f>
        <v>40224</v>
      </c>
      <c r="BK164" s="32"/>
      <c r="BL164" s="43">
        <f>BL72+BL83</f>
        <v>28777</v>
      </c>
      <c r="BM164" s="32"/>
    </row>
    <row r="165" spans="1:65" s="1" customFormat="1" ht="3" customHeight="1">
      <c r="A165" s="154"/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  <c r="Z165" s="154"/>
      <c r="AA165" s="154"/>
      <c r="AB165" s="154"/>
      <c r="AC165" s="154"/>
      <c r="AD165" s="154"/>
      <c r="AE165" s="154"/>
      <c r="AF165" s="154"/>
      <c r="AG165" s="154"/>
      <c r="AH165" s="154"/>
      <c r="AI165" s="154"/>
      <c r="AJ165" s="154"/>
      <c r="AK165" s="154"/>
      <c r="AL165" s="154"/>
      <c r="AM165" s="154"/>
      <c r="AN165" s="154"/>
      <c r="AO165" s="154"/>
      <c r="AP165" s="154"/>
      <c r="AQ165" s="154"/>
      <c r="AR165" s="154"/>
      <c r="AS165" s="154"/>
      <c r="AT165" s="154"/>
      <c r="AU165" s="154"/>
      <c r="AV165" s="154"/>
      <c r="AW165" s="154"/>
      <c r="AX165" s="154"/>
      <c r="AY165" s="154"/>
      <c r="AZ165" s="154"/>
      <c r="BA165" s="154"/>
      <c r="BB165" s="154"/>
      <c r="BC165" s="154"/>
      <c r="BD165" s="154"/>
      <c r="BE165" s="155"/>
      <c r="BG165" s="155"/>
      <c r="BI165" s="155"/>
      <c r="BK165" s="155"/>
      <c r="BM165" s="155"/>
    </row>
    <row r="166" spans="1:65" s="44" customFormat="1" ht="15" customHeight="1">
      <c r="B166" s="45" t="s">
        <v>82</v>
      </c>
      <c r="C166" s="46" t="e">
        <v>#REF!</v>
      </c>
      <c r="D166" s="47" t="e">
        <v>#REF!</v>
      </c>
      <c r="E166" s="46" t="e">
        <v>#REF!</v>
      </c>
      <c r="F166" s="46" t="e">
        <v>#REF!</v>
      </c>
      <c r="G166" s="46" t="e">
        <v>#REF!</v>
      </c>
      <c r="H166" s="46" t="e">
        <v>#REF!</v>
      </c>
      <c r="I166" s="46" t="e">
        <v>#REF!</v>
      </c>
      <c r="J166" s="46" t="e">
        <v>#REF!</v>
      </c>
      <c r="K166" s="46" t="e">
        <v>#REF!</v>
      </c>
      <c r="L166" s="46" t="e">
        <v>#REF!</v>
      </c>
      <c r="M166" s="46" t="e">
        <v>#REF!</v>
      </c>
      <c r="N166" s="46" t="e">
        <v>#REF!</v>
      </c>
      <c r="O166" s="46" t="e">
        <v>#REF!</v>
      </c>
      <c r="P166" s="46" t="e">
        <v>#REF!</v>
      </c>
      <c r="Q166" s="46">
        <v>17546</v>
      </c>
      <c r="R166" s="46">
        <v>140</v>
      </c>
      <c r="S166" s="46">
        <v>18300</v>
      </c>
      <c r="T166" s="46">
        <v>140</v>
      </c>
      <c r="U166" s="46">
        <v>19702</v>
      </c>
      <c r="V166" s="46">
        <v>140</v>
      </c>
      <c r="W166" s="46">
        <v>25480</v>
      </c>
      <c r="X166" s="46">
        <v>140</v>
      </c>
      <c r="Y166" s="48">
        <v>27048</v>
      </c>
      <c r="Z166" s="48">
        <v>140</v>
      </c>
      <c r="AA166" s="49">
        <v>27986</v>
      </c>
      <c r="AB166" s="48">
        <v>140</v>
      </c>
      <c r="AC166" s="49">
        <v>31278</v>
      </c>
      <c r="AD166" s="48">
        <v>0</v>
      </c>
      <c r="AE166" s="49">
        <v>34972</v>
      </c>
      <c r="AF166" s="48">
        <v>0</v>
      </c>
      <c r="AG166" s="49">
        <v>36171</v>
      </c>
      <c r="AH166" s="49">
        <v>0</v>
      </c>
      <c r="AI166" s="49">
        <v>37082</v>
      </c>
      <c r="AJ166" s="49">
        <v>0</v>
      </c>
      <c r="AK166" s="50">
        <v>38155</v>
      </c>
      <c r="AL166" s="50">
        <v>0</v>
      </c>
      <c r="AM166" s="50">
        <v>39683</v>
      </c>
      <c r="AN166" s="50">
        <v>0</v>
      </c>
      <c r="AO166" s="50">
        <v>41068</v>
      </c>
      <c r="AP166" s="50"/>
      <c r="AQ166" s="50">
        <v>42468</v>
      </c>
      <c r="AR166" s="50"/>
      <c r="AS166" s="50" t="e">
        <f>AS74+#REF!</f>
        <v>#REF!</v>
      </c>
      <c r="AT166" s="30"/>
      <c r="AU166" s="50">
        <v>45851</v>
      </c>
      <c r="AV166" s="149">
        <v>47287.9</v>
      </c>
      <c r="AW166" s="149"/>
      <c r="AX166" s="149">
        <v>48757.4</v>
      </c>
      <c r="AY166" s="149"/>
      <c r="AZ166" s="149">
        <v>50461.9</v>
      </c>
      <c r="BA166" s="149"/>
      <c r="BB166" s="149">
        <v>52502.400000000001</v>
      </c>
      <c r="BC166" s="149"/>
      <c r="BD166" s="149">
        <v>54581.9</v>
      </c>
      <c r="BE166" s="30"/>
      <c r="BF166" s="149">
        <v>54578</v>
      </c>
      <c r="BG166" s="30"/>
      <c r="BH166" s="149">
        <v>56694</v>
      </c>
      <c r="BI166" s="30"/>
      <c r="BJ166" s="149">
        <f>BJ74+BJ82</f>
        <v>58777</v>
      </c>
      <c r="BK166" s="30"/>
      <c r="BL166" s="149">
        <f>BL74+BL82</f>
        <v>60987</v>
      </c>
      <c r="BM166" s="30"/>
    </row>
    <row r="167" spans="1:65" s="35" customFormat="1" ht="12.45" customHeight="1">
      <c r="A167" s="97"/>
      <c r="B167" s="97" t="s">
        <v>81</v>
      </c>
      <c r="C167" s="32"/>
      <c r="D167" s="98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43">
        <v>45821</v>
      </c>
      <c r="AL167" s="43"/>
      <c r="AM167" s="43">
        <v>47657</v>
      </c>
      <c r="AN167" s="43"/>
      <c r="AO167" s="43">
        <v>49329</v>
      </c>
      <c r="AP167" s="43"/>
      <c r="AQ167" s="43">
        <v>51009</v>
      </c>
      <c r="AR167" s="43"/>
      <c r="AS167" s="43">
        <v>52749</v>
      </c>
      <c r="AT167" s="32"/>
      <c r="AU167" s="43">
        <v>55072</v>
      </c>
      <c r="AV167" s="43">
        <v>56796.9</v>
      </c>
      <c r="AW167" s="32"/>
      <c r="AX167" s="43">
        <v>58537.4</v>
      </c>
      <c r="AY167" s="32"/>
      <c r="AZ167" s="43">
        <v>60480.800000000003</v>
      </c>
      <c r="BA167" s="32"/>
      <c r="BB167" s="43">
        <v>62188.9</v>
      </c>
      <c r="BC167" s="32"/>
      <c r="BD167" s="43">
        <v>64257</v>
      </c>
      <c r="BE167" s="32"/>
      <c r="BF167" s="43">
        <v>64868</v>
      </c>
      <c r="BG167" s="32"/>
      <c r="BH167" s="43">
        <v>66552</v>
      </c>
      <c r="BI167" s="32"/>
      <c r="BJ167" s="43">
        <f>BJ75+BJ83</f>
        <v>69816</v>
      </c>
      <c r="BK167" s="32"/>
      <c r="BL167" s="43">
        <f>BL75+BL83</f>
        <v>48925</v>
      </c>
      <c r="BM167" s="32"/>
    </row>
    <row r="168" spans="1:65" s="77" customFormat="1" ht="1.95" customHeight="1">
      <c r="A168" s="99"/>
      <c r="B168" s="99"/>
      <c r="C168" s="100"/>
      <c r="D168" s="101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0"/>
      <c r="AU168" s="102"/>
      <c r="AV168" s="102"/>
      <c r="AW168" s="100"/>
      <c r="AX168" s="102"/>
      <c r="AY168" s="100"/>
      <c r="AZ168" s="102"/>
      <c r="BA168" s="100"/>
      <c r="BB168" s="102"/>
      <c r="BC168" s="100"/>
      <c r="BD168" s="102"/>
      <c r="BE168" s="100"/>
      <c r="BF168" s="102"/>
      <c r="BG168" s="100"/>
      <c r="BH168" s="102"/>
      <c r="BI168" s="100"/>
      <c r="BJ168" s="102"/>
      <c r="BK168" s="100"/>
      <c r="BL168" s="102"/>
      <c r="BM168" s="100"/>
    </row>
    <row r="169" spans="1:65" s="12" customFormat="1" ht="3.6" customHeight="1">
      <c r="A169" s="24"/>
      <c r="B169" s="35"/>
      <c r="C169" s="103"/>
      <c r="D169" s="103"/>
      <c r="E169" s="104"/>
      <c r="F169" s="104"/>
      <c r="G169" s="104"/>
      <c r="H169" s="104"/>
      <c r="I169" s="105"/>
      <c r="J169" s="105"/>
      <c r="K169" s="105"/>
      <c r="L169" s="105"/>
      <c r="M169" s="104"/>
      <c r="N169" s="104"/>
      <c r="O169" s="104"/>
      <c r="P169" s="104"/>
      <c r="Q169" s="104"/>
      <c r="R169" s="104"/>
      <c r="S169" s="104"/>
      <c r="T169" s="104"/>
      <c r="U169" s="105"/>
      <c r="V169" s="105"/>
      <c r="W169" s="105"/>
      <c r="X169" s="105"/>
      <c r="Y169" s="104"/>
      <c r="Z169" s="105"/>
      <c r="AA169" s="105"/>
      <c r="AB169" s="105"/>
      <c r="AC169" s="105"/>
      <c r="AD169" s="23"/>
      <c r="AE169" s="105"/>
      <c r="AF169" s="23"/>
      <c r="AG169" s="105"/>
      <c r="AH169" s="23"/>
      <c r="AI169" s="105"/>
      <c r="AJ169" s="105"/>
      <c r="AK169" s="11"/>
      <c r="AL169" s="11"/>
      <c r="AM169" s="11"/>
      <c r="AN169" s="11"/>
      <c r="AO169" s="11"/>
      <c r="AP169" s="103"/>
      <c r="AQ169" s="11"/>
      <c r="AR169" s="103"/>
      <c r="AS169" s="11"/>
      <c r="AT169" s="106"/>
      <c r="AU169" s="11"/>
      <c r="AV169" s="11"/>
      <c r="AW169" s="106"/>
      <c r="AX169" s="11"/>
      <c r="AY169" s="106"/>
      <c r="AZ169" s="11"/>
      <c r="BA169" s="106"/>
      <c r="BB169" s="11"/>
      <c r="BC169" s="106"/>
      <c r="BD169" s="11"/>
      <c r="BF169" s="11"/>
      <c r="BH169" s="11"/>
      <c r="BJ169" s="11"/>
      <c r="BL169" s="11"/>
    </row>
    <row r="170" spans="1:65" s="55" customFormat="1">
      <c r="A170" s="159"/>
      <c r="B170" s="160" t="s">
        <v>109</v>
      </c>
      <c r="C170" s="108"/>
      <c r="D170" s="108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8"/>
      <c r="Z170" s="109"/>
      <c r="AA170" s="108"/>
      <c r="AB170" s="109"/>
      <c r="AC170" s="108"/>
      <c r="AE170" s="108"/>
      <c r="AG170" s="108"/>
      <c r="AI170" s="108"/>
      <c r="AJ170" s="108"/>
      <c r="AK170" s="110"/>
      <c r="AL170" s="111"/>
      <c r="AM170" s="110"/>
      <c r="AN170" s="111"/>
      <c r="AO170" s="110"/>
      <c r="AQ170" s="110"/>
      <c r="AS170" s="110"/>
      <c r="AU170" s="110"/>
      <c r="AV170" s="110"/>
      <c r="AX170" s="110"/>
      <c r="AZ170" s="110"/>
      <c r="BB170" s="110"/>
      <c r="BD170" s="110"/>
      <c r="BF170" s="110"/>
      <c r="BH170" s="110"/>
      <c r="BJ170" s="110"/>
      <c r="BL170" s="110"/>
    </row>
    <row r="171" spans="1:65" s="55" customFormat="1" ht="10.95" customHeight="1">
      <c r="A171" s="159"/>
      <c r="B171" s="163" t="s">
        <v>113</v>
      </c>
      <c r="C171" s="108"/>
      <c r="D171" s="108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8"/>
      <c r="Z171" s="109"/>
      <c r="AA171" s="108"/>
      <c r="AB171" s="109"/>
      <c r="AC171" s="108"/>
      <c r="AE171" s="108"/>
      <c r="AG171" s="108"/>
      <c r="AI171" s="108"/>
      <c r="AJ171" s="108"/>
      <c r="AK171" s="110"/>
      <c r="AL171" s="111"/>
      <c r="AM171" s="110"/>
      <c r="AN171" s="111"/>
      <c r="AO171" s="110"/>
      <c r="AQ171" s="110"/>
      <c r="AS171" s="110"/>
      <c r="AU171" s="110"/>
      <c r="AV171" s="110"/>
      <c r="AX171" s="110"/>
      <c r="AZ171" s="110"/>
      <c r="BB171" s="110"/>
      <c r="BD171" s="110"/>
      <c r="BF171" s="110"/>
      <c r="BH171" s="110"/>
      <c r="BJ171" s="110"/>
      <c r="BL171" s="110"/>
    </row>
    <row r="172" spans="1:65" s="55" customFormat="1">
      <c r="A172" s="71"/>
      <c r="B172" s="116" t="s">
        <v>98</v>
      </c>
      <c r="C172" s="108"/>
      <c r="D172" s="108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8"/>
      <c r="Z172" s="109"/>
      <c r="AA172" s="108"/>
      <c r="AB172" s="109"/>
      <c r="AC172" s="108"/>
      <c r="AE172" s="108"/>
      <c r="AG172" s="108"/>
      <c r="AI172" s="108"/>
      <c r="AJ172" s="108"/>
      <c r="AK172" s="110"/>
      <c r="AL172" s="111"/>
      <c r="AM172" s="110"/>
      <c r="AN172" s="111"/>
      <c r="AO172" s="110"/>
      <c r="AQ172" s="110"/>
      <c r="AS172" s="110"/>
      <c r="AU172" s="110"/>
      <c r="AV172" s="110"/>
      <c r="AX172" s="110"/>
      <c r="AZ172" s="110"/>
      <c r="BB172" s="110"/>
      <c r="BD172" s="110"/>
      <c r="BF172" s="110"/>
      <c r="BH172" s="110"/>
      <c r="BJ172" s="110"/>
      <c r="BL172" s="110"/>
    </row>
    <row r="173" spans="1:65" s="55" customFormat="1" ht="10.95" customHeight="1">
      <c r="A173" s="71"/>
      <c r="B173" s="163" t="s">
        <v>117</v>
      </c>
      <c r="C173" s="108"/>
      <c r="D173" s="108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8"/>
      <c r="Z173" s="109"/>
      <c r="AA173" s="108"/>
      <c r="AB173" s="109"/>
      <c r="AC173" s="108"/>
      <c r="AE173" s="108"/>
      <c r="AG173" s="108"/>
      <c r="AI173" s="108"/>
      <c r="AJ173" s="108"/>
      <c r="AK173" s="110"/>
      <c r="AL173" s="111"/>
      <c r="AM173" s="110"/>
      <c r="AN173" s="111"/>
      <c r="AO173" s="110"/>
      <c r="AQ173" s="110"/>
      <c r="AS173" s="110"/>
      <c r="AU173" s="110"/>
      <c r="AV173" s="110"/>
      <c r="AX173" s="110"/>
      <c r="AZ173" s="110"/>
      <c r="BB173" s="110"/>
      <c r="BD173" s="110"/>
      <c r="BF173" s="110"/>
      <c r="BH173" s="110"/>
      <c r="BJ173" s="110"/>
      <c r="BL173" s="110"/>
    </row>
    <row r="174" spans="1:65" s="56" customFormat="1" ht="10.95" customHeight="1">
      <c r="A174" s="71"/>
      <c r="B174" s="107" t="s">
        <v>99</v>
      </c>
      <c r="C174" s="112"/>
      <c r="D174" s="112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2"/>
      <c r="Z174" s="113"/>
      <c r="AA174" s="112"/>
      <c r="AB174" s="113"/>
      <c r="AC174" s="112"/>
      <c r="AE174" s="112"/>
      <c r="AG174" s="112"/>
      <c r="AI174" s="112"/>
      <c r="AJ174" s="112"/>
      <c r="AK174" s="114"/>
      <c r="AL174" s="115"/>
      <c r="AM174" s="114"/>
      <c r="AN174" s="115"/>
      <c r="AO174" s="114"/>
      <c r="AQ174" s="114"/>
      <c r="AS174" s="114"/>
      <c r="AU174" s="114"/>
      <c r="AV174" s="114"/>
      <c r="AX174" s="114"/>
      <c r="AZ174" s="114"/>
      <c r="BB174" s="114"/>
      <c r="BD174" s="114"/>
      <c r="BF174" s="114"/>
      <c r="BH174" s="114"/>
      <c r="BJ174" s="114"/>
      <c r="BL174" s="114"/>
    </row>
    <row r="175" spans="1:65" s="56" customFormat="1" ht="10.95" customHeight="1">
      <c r="A175" s="71"/>
      <c r="B175" s="116" t="s">
        <v>100</v>
      </c>
      <c r="C175" s="112"/>
      <c r="D175" s="112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2"/>
      <c r="Z175" s="113"/>
      <c r="AA175" s="112"/>
      <c r="AB175" s="113"/>
      <c r="AC175" s="112"/>
      <c r="AE175" s="112"/>
      <c r="AG175" s="112"/>
      <c r="AI175" s="112"/>
      <c r="AJ175" s="112"/>
      <c r="AK175" s="114"/>
      <c r="AL175" s="115"/>
      <c r="AM175" s="114"/>
      <c r="AN175" s="115"/>
      <c r="AO175" s="114"/>
      <c r="AQ175" s="114"/>
      <c r="AS175" s="114"/>
      <c r="AU175" s="114"/>
      <c r="AV175" s="114"/>
      <c r="AX175" s="114"/>
      <c r="AZ175" s="114"/>
      <c r="BB175" s="114"/>
      <c r="BD175" s="114"/>
      <c r="BF175" s="114"/>
      <c r="BH175" s="114"/>
      <c r="BJ175" s="114"/>
      <c r="BL175" s="114"/>
    </row>
    <row r="176" spans="1:65" s="55" customFormat="1">
      <c r="A176" s="71"/>
      <c r="B176" s="116" t="s">
        <v>97</v>
      </c>
      <c r="BH176" s="156"/>
      <c r="BI176" s="57"/>
      <c r="BK176" s="57"/>
      <c r="BM176" s="57"/>
    </row>
    <row r="177" spans="1:65" s="55" customFormat="1">
      <c r="A177" s="71"/>
      <c r="B177" s="107" t="s">
        <v>96</v>
      </c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  <c r="BH177" s="156"/>
      <c r="BJ177" s="58"/>
      <c r="BL177" s="58"/>
    </row>
    <row r="178" spans="1:65" s="56" customFormat="1" ht="10.95" customHeight="1">
      <c r="A178" s="71"/>
      <c r="B178" s="116" t="s">
        <v>101</v>
      </c>
      <c r="C178" s="112"/>
      <c r="D178" s="112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2"/>
      <c r="Z178" s="113"/>
      <c r="AA178" s="112"/>
      <c r="AB178" s="113"/>
      <c r="AC178" s="112"/>
      <c r="AE178" s="112"/>
      <c r="AG178" s="112"/>
      <c r="AI178" s="112"/>
      <c r="AJ178" s="112"/>
      <c r="AK178" s="114"/>
      <c r="AL178" s="115"/>
      <c r="AM178" s="114"/>
      <c r="AN178" s="115"/>
      <c r="AO178" s="114"/>
      <c r="AQ178" s="114"/>
      <c r="AS178" s="114"/>
      <c r="AU178" s="114"/>
      <c r="AV178" s="114"/>
      <c r="AX178" s="114"/>
      <c r="AZ178" s="114"/>
      <c r="BB178" s="114"/>
      <c r="BD178" s="114"/>
      <c r="BF178" s="114"/>
      <c r="BH178" s="114"/>
      <c r="BJ178" s="114"/>
      <c r="BL178" s="114"/>
    </row>
    <row r="179" spans="1:65" s="55" customFormat="1">
      <c r="A179" s="71"/>
      <c r="B179" s="107" t="s">
        <v>95</v>
      </c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  <c r="BD179" s="58"/>
      <c r="BE179" s="58"/>
      <c r="BF179" s="58"/>
      <c r="BG179" s="58"/>
      <c r="BH179" s="58"/>
      <c r="BJ179" s="58"/>
      <c r="BL179" s="58"/>
    </row>
    <row r="180" spans="1:65" s="55" customFormat="1">
      <c r="A180" s="71"/>
      <c r="B180" s="116" t="s">
        <v>102</v>
      </c>
      <c r="BH180" s="156"/>
    </row>
    <row r="181" spans="1:65" s="56" customFormat="1" ht="10.95" customHeight="1">
      <c r="A181" s="71"/>
      <c r="B181" s="116" t="s">
        <v>103</v>
      </c>
      <c r="C181" s="112"/>
      <c r="D181" s="112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2"/>
      <c r="Z181" s="113"/>
      <c r="AA181" s="112"/>
      <c r="AB181" s="113"/>
      <c r="AC181" s="112"/>
      <c r="AE181" s="112"/>
      <c r="AG181" s="112"/>
      <c r="AI181" s="112"/>
      <c r="AJ181" s="112"/>
      <c r="AK181" s="114"/>
      <c r="AL181" s="115"/>
      <c r="AM181" s="114"/>
      <c r="AN181" s="115"/>
      <c r="AO181" s="114"/>
      <c r="AQ181" s="114"/>
      <c r="AS181" s="114"/>
      <c r="AU181" s="114"/>
      <c r="AV181" s="114"/>
      <c r="AX181" s="114"/>
      <c r="AZ181" s="114"/>
      <c r="BB181" s="114"/>
      <c r="BD181" s="114"/>
      <c r="BF181" s="114"/>
      <c r="BH181" s="114"/>
      <c r="BJ181" s="114"/>
      <c r="BL181" s="114"/>
    </row>
    <row r="182" spans="1:65" s="56" customFormat="1" ht="10.95" customHeight="1">
      <c r="A182" s="71"/>
      <c r="B182" s="116" t="s">
        <v>104</v>
      </c>
      <c r="C182" s="112"/>
      <c r="D182" s="112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2"/>
      <c r="Z182" s="113"/>
      <c r="AA182" s="112"/>
      <c r="AB182" s="113"/>
      <c r="AC182" s="112"/>
      <c r="AE182" s="112"/>
      <c r="AG182" s="112"/>
      <c r="AI182" s="112"/>
      <c r="AJ182" s="112"/>
      <c r="AK182" s="114"/>
      <c r="AL182" s="115"/>
      <c r="AM182" s="114"/>
      <c r="AN182" s="115"/>
      <c r="AO182" s="114"/>
      <c r="AQ182" s="114"/>
      <c r="AS182" s="114"/>
      <c r="AU182" s="114"/>
      <c r="AV182" s="114"/>
      <c r="AX182" s="114"/>
      <c r="AZ182" s="114"/>
      <c r="BB182" s="114"/>
      <c r="BD182" s="114"/>
      <c r="BF182" s="114"/>
      <c r="BH182" s="114"/>
      <c r="BJ182" s="114"/>
      <c r="BL182" s="114"/>
    </row>
    <row r="183" spans="1:65" s="59" customFormat="1">
      <c r="A183" s="71"/>
      <c r="B183" s="116" t="s">
        <v>105</v>
      </c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60"/>
      <c r="BJ183" s="156"/>
      <c r="BK183" s="60"/>
      <c r="BL183" s="156"/>
      <c r="BM183" s="60"/>
    </row>
    <row r="184" spans="1:65" s="56" customFormat="1" ht="10.95" customHeight="1">
      <c r="A184" s="71"/>
      <c r="B184" s="116" t="s">
        <v>106</v>
      </c>
      <c r="C184" s="112"/>
      <c r="D184" s="112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2"/>
      <c r="Z184" s="113"/>
      <c r="AA184" s="112"/>
      <c r="AB184" s="113"/>
      <c r="AC184" s="112"/>
      <c r="AE184" s="112"/>
      <c r="AG184" s="112"/>
      <c r="AI184" s="112"/>
      <c r="AJ184" s="112"/>
      <c r="AK184" s="114"/>
      <c r="AL184" s="115"/>
      <c r="AM184" s="114"/>
      <c r="AN184" s="115"/>
      <c r="AO184" s="114"/>
      <c r="AQ184" s="114"/>
      <c r="AS184" s="114"/>
      <c r="AU184" s="114"/>
      <c r="AV184" s="114"/>
      <c r="AX184" s="114"/>
      <c r="AZ184" s="114"/>
      <c r="BB184" s="114"/>
      <c r="BD184" s="114"/>
      <c r="BF184" s="114"/>
      <c r="BH184" s="114"/>
      <c r="BJ184" s="114"/>
      <c r="BL184" s="114"/>
    </row>
    <row r="185" spans="1:65" s="56" customFormat="1" ht="10.95" customHeight="1">
      <c r="A185" s="71"/>
      <c r="B185" s="116" t="s">
        <v>107</v>
      </c>
      <c r="C185" s="112"/>
      <c r="D185" s="112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2"/>
      <c r="Z185" s="113"/>
      <c r="AA185" s="112"/>
      <c r="AB185" s="113"/>
      <c r="AC185" s="112"/>
      <c r="AE185" s="112"/>
      <c r="AG185" s="112"/>
      <c r="AI185" s="112"/>
      <c r="AJ185" s="112"/>
      <c r="AK185" s="114"/>
      <c r="AL185" s="115"/>
      <c r="AM185" s="114"/>
      <c r="AN185" s="115"/>
      <c r="AO185" s="114"/>
      <c r="AQ185" s="114"/>
      <c r="AS185" s="114"/>
      <c r="AU185" s="114"/>
      <c r="AV185" s="114"/>
      <c r="AX185" s="114"/>
      <c r="AZ185" s="114"/>
      <c r="BB185" s="114"/>
      <c r="BD185" s="114"/>
      <c r="BF185" s="114"/>
      <c r="BH185" s="114"/>
      <c r="BJ185" s="114"/>
      <c r="BL185" s="114"/>
    </row>
    <row r="186" spans="1:65" s="55" customFormat="1">
      <c r="A186" s="71"/>
      <c r="B186" s="116" t="s">
        <v>108</v>
      </c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  <c r="BD186" s="58"/>
      <c r="BE186" s="58"/>
      <c r="BF186" s="58"/>
      <c r="BG186" s="58"/>
      <c r="BH186" s="58"/>
      <c r="BJ186" s="58"/>
      <c r="BL186" s="58"/>
    </row>
    <row r="187" spans="1:65" s="23" customFormat="1" ht="15" customHeight="1">
      <c r="A187" s="15"/>
      <c r="C187" s="37"/>
      <c r="D187" s="37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37"/>
      <c r="Z187" s="104"/>
      <c r="AA187" s="37"/>
      <c r="AB187" s="104"/>
      <c r="AC187" s="37"/>
      <c r="AE187" s="37"/>
      <c r="AG187" s="37"/>
      <c r="AI187" s="37"/>
      <c r="AJ187" s="37"/>
      <c r="AK187" s="91"/>
      <c r="AL187" s="117"/>
      <c r="AM187" s="91"/>
      <c r="AN187" s="117"/>
      <c r="AO187" s="91"/>
      <c r="AQ187" s="91"/>
      <c r="AS187" s="91"/>
      <c r="AU187" s="91"/>
      <c r="AV187" s="91"/>
      <c r="AX187" s="91"/>
      <c r="AZ187" s="91"/>
      <c r="BB187" s="91"/>
      <c r="BD187" s="91"/>
      <c r="BF187" s="91"/>
      <c r="BH187" s="91"/>
      <c r="BJ187" s="91"/>
      <c r="BL187" s="91"/>
    </row>
    <row r="188" spans="1:65" s="23" customFormat="1" ht="14.25" customHeight="1">
      <c r="A188" s="118" t="s">
        <v>61</v>
      </c>
      <c r="B188" s="119"/>
      <c r="C188" s="170" t="s">
        <v>2</v>
      </c>
      <c r="D188" s="170"/>
      <c r="E188" s="170" t="s">
        <v>3</v>
      </c>
      <c r="F188" s="170"/>
      <c r="G188" s="170" t="s">
        <v>4</v>
      </c>
      <c r="H188" s="170"/>
      <c r="I188" s="170" t="s">
        <v>5</v>
      </c>
      <c r="J188" s="170"/>
      <c r="K188" s="170" t="s">
        <v>6</v>
      </c>
      <c r="L188" s="170"/>
      <c r="M188" s="170" t="s">
        <v>7</v>
      </c>
      <c r="N188" s="170"/>
      <c r="O188" s="170" t="s">
        <v>8</v>
      </c>
      <c r="P188" s="170"/>
      <c r="Q188" s="170" t="s">
        <v>9</v>
      </c>
      <c r="R188" s="170"/>
      <c r="S188" s="170" t="s">
        <v>10</v>
      </c>
      <c r="T188" s="170"/>
      <c r="U188" s="170" t="s">
        <v>11</v>
      </c>
      <c r="V188" s="170"/>
      <c r="W188" s="170" t="s">
        <v>12</v>
      </c>
      <c r="X188" s="170"/>
      <c r="Y188" s="170" t="s">
        <v>14</v>
      </c>
      <c r="Z188" s="170"/>
      <c r="AA188" s="170" t="s">
        <v>15</v>
      </c>
      <c r="AB188" s="170"/>
      <c r="AC188" s="170" t="s">
        <v>16</v>
      </c>
      <c r="AD188" s="170"/>
      <c r="AE188" s="170" t="s">
        <v>17</v>
      </c>
      <c r="AF188" s="170"/>
      <c r="AG188" s="170" t="s">
        <v>18</v>
      </c>
      <c r="AH188" s="170"/>
      <c r="AI188" s="170" t="s">
        <v>19</v>
      </c>
      <c r="AJ188" s="170"/>
      <c r="AK188" s="120" t="s">
        <v>22</v>
      </c>
      <c r="AL188" s="120"/>
      <c r="AM188" s="120" t="s">
        <v>21</v>
      </c>
      <c r="AN188" s="120"/>
      <c r="AO188" s="120" t="s">
        <v>24</v>
      </c>
      <c r="AP188" s="120"/>
      <c r="AQ188" s="120" t="s">
        <v>26</v>
      </c>
      <c r="AR188" s="120"/>
      <c r="AS188" s="120" t="s">
        <v>28</v>
      </c>
      <c r="AT188" s="120"/>
      <c r="AU188" s="120" t="s">
        <v>29</v>
      </c>
      <c r="AV188" s="120" t="s">
        <v>30</v>
      </c>
      <c r="AW188" s="120"/>
      <c r="AX188" s="120" t="s">
        <v>31</v>
      </c>
      <c r="AY188" s="120"/>
      <c r="AZ188" s="120" t="s">
        <v>34</v>
      </c>
      <c r="BA188" s="120"/>
      <c r="BB188" s="166" t="s">
        <v>36</v>
      </c>
      <c r="BC188" s="166"/>
      <c r="BD188" s="166" t="s">
        <v>40</v>
      </c>
      <c r="BE188" s="166"/>
      <c r="BF188" s="166" t="s">
        <v>49</v>
      </c>
      <c r="BG188" s="166"/>
      <c r="BH188" s="166" t="s">
        <v>50</v>
      </c>
      <c r="BI188" s="166"/>
      <c r="BJ188" s="166" t="s">
        <v>55</v>
      </c>
      <c r="BK188" s="166"/>
      <c r="BL188" s="166" t="s">
        <v>70</v>
      </c>
      <c r="BM188" s="166"/>
    </row>
    <row r="189" spans="1:65" s="16" customFormat="1">
      <c r="A189" s="121"/>
      <c r="B189" s="121" t="s">
        <v>63</v>
      </c>
      <c r="C189" s="122"/>
      <c r="D189" s="122"/>
      <c r="E189" s="123"/>
      <c r="F189" s="123"/>
      <c r="G189" s="123">
        <v>156</v>
      </c>
      <c r="H189" s="123"/>
      <c r="I189" s="124">
        <v>162</v>
      </c>
      <c r="J189" s="124"/>
      <c r="K189" s="124">
        <v>158</v>
      </c>
      <c r="L189" s="124"/>
      <c r="M189" s="123">
        <v>164</v>
      </c>
      <c r="N189" s="123"/>
      <c r="O189" s="123">
        <v>164</v>
      </c>
      <c r="P189" s="123"/>
      <c r="Q189" s="123">
        <v>164</v>
      </c>
      <c r="R189" s="123"/>
      <c r="S189" s="123">
        <v>172</v>
      </c>
      <c r="T189" s="123"/>
      <c r="U189" s="124">
        <v>148</v>
      </c>
      <c r="V189" s="124"/>
      <c r="W189" s="124">
        <v>128</v>
      </c>
      <c r="X189" s="124"/>
      <c r="Y189" s="123">
        <v>134</v>
      </c>
      <c r="Z189" s="124"/>
      <c r="AA189" s="124">
        <v>138</v>
      </c>
      <c r="AB189" s="124"/>
      <c r="AC189" s="124">
        <v>143</v>
      </c>
      <c r="AE189" s="124">
        <v>40</v>
      </c>
      <c r="AG189" s="124">
        <v>40</v>
      </c>
      <c r="AI189" s="124">
        <v>40</v>
      </c>
      <c r="AJ189" s="124"/>
      <c r="AK189" s="125">
        <v>40</v>
      </c>
      <c r="AL189" s="125"/>
      <c r="AM189" s="125">
        <v>40</v>
      </c>
      <c r="AN189" s="125"/>
      <c r="AO189" s="125">
        <v>40</v>
      </c>
      <c r="AP189" s="122"/>
      <c r="AQ189" s="125">
        <v>40</v>
      </c>
      <c r="AR189" s="122"/>
      <c r="AS189" s="125">
        <v>40</v>
      </c>
      <c r="AT189" s="122"/>
      <c r="AU189" s="125">
        <v>40</v>
      </c>
      <c r="AV189" s="125">
        <v>40</v>
      </c>
      <c r="AW189" s="122"/>
      <c r="AX189" s="125">
        <v>40</v>
      </c>
      <c r="AY189" s="122"/>
      <c r="AZ189" s="125">
        <v>40</v>
      </c>
      <c r="BA189" s="122"/>
      <c r="BB189" s="67">
        <v>40</v>
      </c>
      <c r="BC189" s="62"/>
      <c r="BD189" s="67">
        <v>40</v>
      </c>
      <c r="BE189" s="62"/>
      <c r="BF189" s="67">
        <v>40</v>
      </c>
      <c r="BG189" s="62"/>
      <c r="BH189" s="67">
        <v>40</v>
      </c>
      <c r="BI189" s="62"/>
      <c r="BJ189" s="67">
        <v>40</v>
      </c>
      <c r="BK189" s="62"/>
      <c r="BL189" s="67">
        <v>40</v>
      </c>
      <c r="BM189" s="62"/>
    </row>
    <row r="190" spans="1:65" s="16" customFormat="1" ht="12.6" customHeight="1">
      <c r="A190" s="121"/>
      <c r="B190" s="121" t="s">
        <v>68</v>
      </c>
      <c r="C190" s="122">
        <v>120</v>
      </c>
      <c r="D190" s="122"/>
      <c r="E190" s="123">
        <v>120</v>
      </c>
      <c r="F190" s="123"/>
      <c r="G190" s="123">
        <v>156</v>
      </c>
      <c r="H190" s="123"/>
      <c r="I190" s="124">
        <v>162</v>
      </c>
      <c r="J190" s="124"/>
      <c r="K190" s="124">
        <v>158</v>
      </c>
      <c r="L190" s="124"/>
      <c r="M190" s="123">
        <v>164</v>
      </c>
      <c r="N190" s="123"/>
      <c r="O190" s="123">
        <v>164</v>
      </c>
      <c r="P190" s="123"/>
      <c r="Q190" s="123">
        <v>164</v>
      </c>
      <c r="R190" s="123"/>
      <c r="S190" s="123">
        <v>172</v>
      </c>
      <c r="T190" s="123"/>
      <c r="U190" s="124">
        <v>148</v>
      </c>
      <c r="V190" s="124"/>
      <c r="W190" s="124">
        <v>128</v>
      </c>
      <c r="X190" s="124"/>
      <c r="Y190" s="123">
        <v>134</v>
      </c>
      <c r="Z190" s="124"/>
      <c r="AA190" s="124">
        <v>138</v>
      </c>
      <c r="AB190" s="124"/>
      <c r="AC190" s="124">
        <v>143</v>
      </c>
      <c r="AE190" s="124">
        <v>189</v>
      </c>
      <c r="AG190" s="124">
        <v>197</v>
      </c>
      <c r="AI190" s="124">
        <v>211</v>
      </c>
      <c r="AJ190" s="124"/>
      <c r="AK190" s="125">
        <v>216</v>
      </c>
      <c r="AL190" s="125"/>
      <c r="AM190" s="125">
        <v>216</v>
      </c>
      <c r="AN190" s="125"/>
      <c r="AO190" s="125">
        <v>216</v>
      </c>
      <c r="AP190" s="122"/>
      <c r="AQ190" s="125">
        <v>216</v>
      </c>
      <c r="AR190" s="122"/>
      <c r="AS190" s="125">
        <v>216</v>
      </c>
      <c r="AT190" s="122"/>
      <c r="AU190" s="125">
        <v>216</v>
      </c>
      <c r="AV190" s="125">
        <v>216</v>
      </c>
      <c r="AW190" s="122"/>
      <c r="AX190" s="125">
        <v>216</v>
      </c>
      <c r="AY190" s="122"/>
      <c r="AZ190" s="125">
        <v>216</v>
      </c>
      <c r="BA190" s="122"/>
      <c r="BB190" s="67">
        <v>216</v>
      </c>
      <c r="BC190" s="62"/>
      <c r="BD190" s="67">
        <v>216</v>
      </c>
      <c r="BE190" s="62"/>
      <c r="BF190" s="67">
        <v>216</v>
      </c>
      <c r="BG190" s="62"/>
      <c r="BH190" s="67">
        <v>216</v>
      </c>
      <c r="BI190" s="62"/>
      <c r="BJ190" s="67">
        <v>216</v>
      </c>
      <c r="BK190" s="62"/>
      <c r="BL190" s="67">
        <v>216</v>
      </c>
      <c r="BM190" s="62"/>
    </row>
    <row r="191" spans="1:65" s="130" customFormat="1" ht="13.95" customHeight="1">
      <c r="A191" s="126"/>
      <c r="B191" s="126" t="s">
        <v>67</v>
      </c>
      <c r="C191" s="127"/>
      <c r="D191" s="127"/>
      <c r="E191" s="128"/>
      <c r="F191" s="128"/>
      <c r="G191" s="128"/>
      <c r="H191" s="128"/>
      <c r="I191" s="129"/>
      <c r="J191" s="129"/>
      <c r="K191" s="129"/>
      <c r="L191" s="129"/>
      <c r="M191" s="128"/>
      <c r="N191" s="128"/>
      <c r="O191" s="128"/>
      <c r="P191" s="128"/>
      <c r="Q191" s="128"/>
      <c r="R191" s="128"/>
      <c r="S191" s="128"/>
      <c r="T191" s="128"/>
      <c r="U191" s="129"/>
      <c r="V191" s="129"/>
      <c r="W191" s="129"/>
      <c r="X191" s="129"/>
      <c r="Y191" s="128"/>
      <c r="Z191" s="129"/>
      <c r="AA191" s="129"/>
      <c r="AB191" s="129"/>
      <c r="AC191" s="129"/>
      <c r="AE191" s="129"/>
      <c r="AG191" s="129"/>
      <c r="AI191" s="129"/>
      <c r="AJ191" s="129"/>
      <c r="AK191" s="131"/>
      <c r="AL191" s="131"/>
      <c r="AM191" s="131"/>
      <c r="AN191" s="131"/>
      <c r="AO191" s="131"/>
      <c r="AP191" s="127"/>
      <c r="AQ191" s="131"/>
      <c r="AR191" s="127"/>
      <c r="AS191" s="131"/>
      <c r="AT191" s="127"/>
      <c r="AU191" s="131"/>
      <c r="AV191" s="131"/>
      <c r="AW191" s="127"/>
      <c r="AX191" s="131"/>
      <c r="AY191" s="127"/>
      <c r="AZ191" s="131"/>
      <c r="BA191" s="127"/>
      <c r="BB191" s="68">
        <v>216</v>
      </c>
      <c r="BC191" s="65"/>
      <c r="BD191" s="68">
        <v>216</v>
      </c>
      <c r="BE191" s="65"/>
      <c r="BF191" s="68">
        <v>216</v>
      </c>
      <c r="BG191" s="65"/>
      <c r="BH191" s="68">
        <v>216</v>
      </c>
      <c r="BI191" s="65"/>
      <c r="BJ191" s="68">
        <v>216</v>
      </c>
      <c r="BK191" s="64"/>
      <c r="BL191" s="68">
        <v>216</v>
      </c>
      <c r="BM191" s="64"/>
    </row>
    <row r="192" spans="1:65" s="136" customFormat="1" ht="12" customHeight="1">
      <c r="A192" s="132"/>
      <c r="B192" s="132" t="s">
        <v>64</v>
      </c>
      <c r="C192" s="133">
        <v>120</v>
      </c>
      <c r="D192" s="133"/>
      <c r="E192" s="134">
        <v>120</v>
      </c>
      <c r="F192" s="134"/>
      <c r="G192" s="134">
        <v>156</v>
      </c>
      <c r="H192" s="134"/>
      <c r="I192" s="135">
        <v>232</v>
      </c>
      <c r="J192" s="135"/>
      <c r="K192" s="135">
        <v>228</v>
      </c>
      <c r="L192" s="135"/>
      <c r="M192" s="134">
        <v>236</v>
      </c>
      <c r="N192" s="134"/>
      <c r="O192" s="134">
        <v>236</v>
      </c>
      <c r="P192" s="134"/>
      <c r="Q192" s="134">
        <v>236</v>
      </c>
      <c r="R192" s="134"/>
      <c r="S192" s="134">
        <v>242</v>
      </c>
      <c r="T192" s="134"/>
      <c r="U192" s="135">
        <v>222</v>
      </c>
      <c r="V192" s="135"/>
      <c r="W192" s="135">
        <v>206</v>
      </c>
      <c r="X192" s="135"/>
      <c r="Y192" s="134">
        <v>216</v>
      </c>
      <c r="Z192" s="135"/>
      <c r="AA192" s="135">
        <v>224</v>
      </c>
      <c r="AB192" s="135"/>
      <c r="AC192" s="135">
        <v>233</v>
      </c>
      <c r="AE192" s="135">
        <v>225</v>
      </c>
      <c r="AG192" s="135">
        <v>217</v>
      </c>
      <c r="AI192" s="135">
        <v>211</v>
      </c>
      <c r="AJ192" s="135"/>
      <c r="AK192" s="137">
        <v>216</v>
      </c>
      <c r="AL192" s="137"/>
      <c r="AM192" s="137">
        <v>216</v>
      </c>
      <c r="AN192" s="137"/>
      <c r="AO192" s="137">
        <v>216</v>
      </c>
      <c r="AP192" s="133"/>
      <c r="AQ192" s="137">
        <v>216</v>
      </c>
      <c r="AR192" s="133"/>
      <c r="AS192" s="137">
        <v>216</v>
      </c>
      <c r="AT192" s="133"/>
      <c r="AU192" s="137">
        <v>216</v>
      </c>
      <c r="AV192" s="137">
        <v>216</v>
      </c>
      <c r="AW192" s="133"/>
      <c r="AX192" s="137">
        <v>216</v>
      </c>
      <c r="AY192" s="133"/>
      <c r="AZ192" s="137">
        <v>216</v>
      </c>
      <c r="BA192" s="133"/>
      <c r="BB192" s="68">
        <v>216</v>
      </c>
      <c r="BC192" s="65"/>
      <c r="BD192" s="68">
        <v>216</v>
      </c>
      <c r="BE192" s="65"/>
      <c r="BF192" s="68">
        <v>216</v>
      </c>
      <c r="BG192" s="65"/>
      <c r="BH192" s="68">
        <v>216</v>
      </c>
      <c r="BI192" s="65"/>
      <c r="BJ192" s="68">
        <v>216</v>
      </c>
      <c r="BK192" s="66"/>
      <c r="BL192" s="68">
        <v>216</v>
      </c>
      <c r="BM192" s="66"/>
    </row>
    <row r="193" spans="1:65" s="136" customFormat="1" ht="12.6" customHeight="1">
      <c r="A193" s="132"/>
      <c r="B193" s="132" t="s">
        <v>66</v>
      </c>
      <c r="C193" s="133"/>
      <c r="D193" s="133"/>
      <c r="E193" s="134"/>
      <c r="F193" s="134"/>
      <c r="G193" s="134"/>
      <c r="H193" s="134"/>
      <c r="I193" s="135"/>
      <c r="J193" s="135"/>
      <c r="K193" s="135"/>
      <c r="L193" s="135"/>
      <c r="M193" s="134"/>
      <c r="N193" s="134"/>
      <c r="O193" s="134"/>
      <c r="P193" s="134"/>
      <c r="Q193" s="134"/>
      <c r="R193" s="134"/>
      <c r="S193" s="134"/>
      <c r="T193" s="134"/>
      <c r="U193" s="135"/>
      <c r="V193" s="135"/>
      <c r="W193" s="135">
        <v>164</v>
      </c>
      <c r="X193" s="135"/>
      <c r="Y193" s="134">
        <v>172</v>
      </c>
      <c r="Z193" s="135"/>
      <c r="AA193" s="135">
        <v>178</v>
      </c>
      <c r="AB193" s="135"/>
      <c r="AC193" s="135">
        <v>185</v>
      </c>
      <c r="AE193" s="135">
        <v>233</v>
      </c>
      <c r="AG193" s="135">
        <v>243</v>
      </c>
      <c r="AI193" s="135">
        <v>257</v>
      </c>
      <c r="AJ193" s="135"/>
      <c r="AK193" s="137">
        <v>262</v>
      </c>
      <c r="AL193" s="137"/>
      <c r="AM193" s="137">
        <v>262</v>
      </c>
      <c r="AN193" s="137"/>
      <c r="AO193" s="137">
        <v>262</v>
      </c>
      <c r="AP193" s="133"/>
      <c r="AQ193" s="137">
        <v>262</v>
      </c>
      <c r="AR193" s="133"/>
      <c r="AS193" s="137">
        <v>262</v>
      </c>
      <c r="AT193" s="133"/>
      <c r="AU193" s="137">
        <v>262</v>
      </c>
      <c r="AV193" s="137">
        <v>262</v>
      </c>
      <c r="AW193" s="133"/>
      <c r="AX193" s="137">
        <v>262</v>
      </c>
      <c r="AY193" s="133"/>
      <c r="AZ193" s="137">
        <v>262</v>
      </c>
      <c r="BA193" s="133"/>
      <c r="BB193" s="68">
        <v>262</v>
      </c>
      <c r="BC193" s="65"/>
      <c r="BD193" s="68">
        <v>262</v>
      </c>
      <c r="BE193" s="65"/>
      <c r="BF193" s="68">
        <v>262</v>
      </c>
      <c r="BG193" s="65"/>
      <c r="BH193" s="68">
        <v>262</v>
      </c>
      <c r="BI193" s="65"/>
      <c r="BJ193" s="68">
        <v>262</v>
      </c>
      <c r="BK193" s="66"/>
      <c r="BL193" s="68">
        <v>262</v>
      </c>
      <c r="BM193" s="66"/>
    </row>
    <row r="194" spans="1:65" s="136" customFormat="1" ht="12.6" customHeight="1">
      <c r="A194" s="138"/>
      <c r="B194" s="138" t="s">
        <v>65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140"/>
      <c r="U194" s="140"/>
      <c r="V194" s="140"/>
      <c r="W194" s="140">
        <v>242</v>
      </c>
      <c r="X194" s="140"/>
      <c r="Y194" s="140">
        <v>254</v>
      </c>
      <c r="Z194" s="140"/>
      <c r="AA194" s="140">
        <v>264</v>
      </c>
      <c r="AB194" s="140"/>
      <c r="AC194" s="140">
        <v>275</v>
      </c>
      <c r="AD194" s="141"/>
      <c r="AE194" s="140">
        <v>269</v>
      </c>
      <c r="AF194" s="141"/>
      <c r="AG194" s="140">
        <v>263</v>
      </c>
      <c r="AH194" s="141"/>
      <c r="AI194" s="140">
        <v>257</v>
      </c>
      <c r="AJ194" s="140"/>
      <c r="AK194" s="139">
        <v>262</v>
      </c>
      <c r="AL194" s="139"/>
      <c r="AM194" s="139">
        <v>262</v>
      </c>
      <c r="AN194" s="139"/>
      <c r="AO194" s="139">
        <v>262</v>
      </c>
      <c r="AP194" s="139"/>
      <c r="AQ194" s="139">
        <v>262</v>
      </c>
      <c r="AR194" s="139"/>
      <c r="AS194" s="139">
        <v>262</v>
      </c>
      <c r="AT194" s="139"/>
      <c r="AU194" s="139">
        <v>262</v>
      </c>
      <c r="AV194" s="139">
        <v>262</v>
      </c>
      <c r="AW194" s="139"/>
      <c r="AX194" s="139">
        <v>262</v>
      </c>
      <c r="AY194" s="139"/>
      <c r="AZ194" s="139">
        <v>262</v>
      </c>
      <c r="BA194" s="139"/>
      <c r="BB194" s="63">
        <v>262</v>
      </c>
      <c r="BC194" s="63"/>
      <c r="BD194" s="63">
        <v>262</v>
      </c>
      <c r="BE194" s="63"/>
      <c r="BF194" s="63">
        <v>262</v>
      </c>
      <c r="BG194" s="63"/>
      <c r="BH194" s="63">
        <v>262</v>
      </c>
      <c r="BI194" s="63"/>
      <c r="BJ194" s="63">
        <v>262</v>
      </c>
      <c r="BK194" s="61"/>
      <c r="BL194" s="63">
        <v>262</v>
      </c>
      <c r="BM194" s="61"/>
    </row>
    <row r="195" spans="1:65" s="12" customFormat="1" ht="3.6" customHeight="1">
      <c r="A195" s="24"/>
      <c r="B195" s="35"/>
      <c r="C195" s="103"/>
      <c r="D195" s="103"/>
      <c r="E195" s="104"/>
      <c r="F195" s="104"/>
      <c r="G195" s="104"/>
      <c r="H195" s="104"/>
      <c r="I195" s="105"/>
      <c r="J195" s="105"/>
      <c r="K195" s="105"/>
      <c r="L195" s="105"/>
      <c r="M195" s="104"/>
      <c r="N195" s="104"/>
      <c r="O195" s="104"/>
      <c r="P195" s="104"/>
      <c r="Q195" s="104"/>
      <c r="R195" s="104"/>
      <c r="S195" s="104"/>
      <c r="T195" s="104"/>
      <c r="U195" s="105"/>
      <c r="V195" s="105"/>
      <c r="W195" s="105"/>
      <c r="X195" s="105"/>
      <c r="Y195" s="104"/>
      <c r="Z195" s="105"/>
      <c r="AA195" s="105"/>
      <c r="AB195" s="105"/>
      <c r="AC195" s="105"/>
      <c r="AD195" s="23"/>
      <c r="AE195" s="105"/>
      <c r="AF195" s="23"/>
      <c r="AG195" s="105"/>
      <c r="AH195" s="23"/>
      <c r="AI195" s="105"/>
      <c r="AJ195" s="105"/>
      <c r="AK195" s="11"/>
      <c r="AL195" s="11"/>
      <c r="AM195" s="11"/>
      <c r="AN195" s="11"/>
      <c r="AO195" s="11"/>
      <c r="AP195" s="103"/>
      <c r="AQ195" s="11"/>
      <c r="AR195" s="103"/>
      <c r="AS195" s="11"/>
      <c r="AT195" s="106"/>
      <c r="AU195" s="11"/>
      <c r="AV195" s="11"/>
      <c r="AW195" s="106"/>
      <c r="AX195" s="11"/>
      <c r="AY195" s="106"/>
      <c r="AZ195" s="11"/>
      <c r="BA195" s="106"/>
      <c r="BB195" s="11"/>
      <c r="BC195" s="106"/>
      <c r="BD195" s="11"/>
      <c r="BF195" s="11"/>
      <c r="BH195" s="11"/>
      <c r="BJ195" s="11"/>
      <c r="BL195" s="11"/>
    </row>
    <row r="196" spans="1:65" s="55" customFormat="1" ht="11.4">
      <c r="A196" s="142"/>
      <c r="B196" s="157" t="s">
        <v>110</v>
      </c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J196" s="58"/>
      <c r="BL196" s="58"/>
    </row>
    <row r="197" spans="1:65" s="55" customFormat="1" ht="11.4">
      <c r="A197" s="142"/>
      <c r="B197" s="157" t="s">
        <v>111</v>
      </c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  <c r="BD197" s="58"/>
      <c r="BE197" s="58"/>
      <c r="BF197" s="58"/>
      <c r="BG197" s="58"/>
      <c r="BH197" s="58"/>
      <c r="BJ197" s="58"/>
      <c r="BL197" s="58"/>
    </row>
    <row r="198" spans="1:65" s="27" customFormat="1" ht="9.75" customHeight="1">
      <c r="A198" s="158"/>
      <c r="B198" s="158"/>
      <c r="C198" s="158"/>
      <c r="D198" s="158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8"/>
      <c r="AF198" s="158"/>
      <c r="AG198" s="158"/>
      <c r="AH198" s="158"/>
      <c r="AI198" s="158"/>
      <c r="AJ198" s="158"/>
      <c r="AK198" s="158"/>
      <c r="AL198" s="158"/>
      <c r="AM198" s="158"/>
      <c r="AN198" s="158"/>
      <c r="AO198" s="158"/>
      <c r="AP198" s="158"/>
      <c r="AQ198" s="158"/>
      <c r="AR198" s="158"/>
      <c r="AS198" s="158"/>
      <c r="AT198" s="158"/>
      <c r="AU198" s="158"/>
      <c r="AV198" s="158"/>
      <c r="AW198" s="158"/>
      <c r="AX198" s="158"/>
      <c r="AY198" s="158"/>
      <c r="AZ198" s="158"/>
      <c r="BA198" s="158"/>
      <c r="BB198" s="158"/>
      <c r="BC198" s="158"/>
      <c r="BD198" s="158"/>
      <c r="BE198" s="26"/>
      <c r="BF198" s="158"/>
      <c r="BG198" s="26"/>
      <c r="BH198" s="158"/>
      <c r="BI198" s="26"/>
      <c r="BJ198" s="158"/>
      <c r="BK198" s="26"/>
      <c r="BL198" s="158"/>
      <c r="BM198" s="26"/>
    </row>
    <row r="199" spans="1:65" s="143" customFormat="1">
      <c r="A199" s="169" t="s">
        <v>69</v>
      </c>
      <c r="B199" s="169"/>
      <c r="C199" s="169"/>
      <c r="D199" s="169"/>
      <c r="E199" s="169"/>
      <c r="F199" s="169"/>
      <c r="G199" s="169"/>
      <c r="H199" s="169"/>
      <c r="I199" s="169"/>
      <c r="J199" s="169"/>
      <c r="K199" s="169"/>
      <c r="L199" s="169"/>
      <c r="M199" s="169"/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  <c r="X199" s="169"/>
      <c r="Y199" s="169"/>
      <c r="Z199" s="169"/>
      <c r="AA199" s="169"/>
      <c r="AB199" s="169"/>
      <c r="AC199" s="169"/>
      <c r="AD199" s="169"/>
      <c r="AE199" s="169"/>
      <c r="AF199" s="169"/>
      <c r="AG199" s="169"/>
      <c r="AH199" s="169"/>
      <c r="AI199" s="169"/>
      <c r="AJ199" s="169"/>
      <c r="AK199" s="169"/>
      <c r="AL199" s="169"/>
      <c r="AM199" s="169"/>
      <c r="AN199" s="169"/>
      <c r="AO199" s="169"/>
      <c r="AP199" s="169"/>
      <c r="AQ199" s="169"/>
      <c r="AR199" s="169"/>
      <c r="AS199" s="169"/>
      <c r="AT199" s="169"/>
      <c r="AU199" s="169"/>
      <c r="AV199" s="169"/>
      <c r="AW199" s="169"/>
      <c r="AX199" s="169"/>
      <c r="AY199" s="169"/>
      <c r="AZ199" s="169"/>
      <c r="BA199" s="169"/>
      <c r="BB199" s="169"/>
      <c r="BC199" s="169"/>
      <c r="BD199" s="169"/>
      <c r="BE199" s="158"/>
      <c r="BG199" s="158"/>
      <c r="BI199" s="158"/>
      <c r="BK199" s="158"/>
      <c r="BM199" s="158"/>
    </row>
    <row r="200" spans="1:65" ht="15" customHeight="1">
      <c r="A200" s="167" t="s">
        <v>35</v>
      </c>
      <c r="B200" s="167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  <c r="S200" s="144"/>
      <c r="T200" s="144"/>
      <c r="U200" s="144"/>
      <c r="V200" s="144"/>
      <c r="W200" s="144"/>
      <c r="X200" s="144"/>
      <c r="Y200" s="144"/>
      <c r="Z200" s="144"/>
      <c r="AA200" s="144"/>
      <c r="AB200" s="144"/>
      <c r="AC200" s="144"/>
      <c r="AD200" s="145"/>
      <c r="AE200" s="144"/>
      <c r="AF200" s="145"/>
      <c r="AG200" s="144"/>
      <c r="AH200" s="145"/>
      <c r="AI200" s="144"/>
      <c r="AJ200" s="144"/>
      <c r="AK200" s="144"/>
      <c r="AL200" s="145"/>
      <c r="AM200" s="144"/>
      <c r="AN200" s="145"/>
      <c r="AO200" s="144"/>
      <c r="AP200" s="145"/>
      <c r="AQ200" s="144"/>
      <c r="AR200" s="145"/>
      <c r="AS200" s="146"/>
      <c r="AT200" s="145"/>
      <c r="AU200" s="146"/>
      <c r="AV200" s="146"/>
      <c r="AW200" s="145"/>
      <c r="AX200" s="146"/>
      <c r="AY200" s="145"/>
      <c r="AZ200" s="146"/>
      <c r="BA200" s="145"/>
      <c r="BB200" s="146"/>
      <c r="BC200" s="145"/>
      <c r="BD200" s="146"/>
      <c r="BE200" s="27"/>
      <c r="BF200" s="146"/>
      <c r="BG200" s="27"/>
      <c r="BH200" s="146"/>
      <c r="BI200" s="27"/>
      <c r="BJ200" s="146"/>
      <c r="BK200" s="27"/>
      <c r="BL200" s="146"/>
      <c r="BM200" s="27"/>
    </row>
    <row r="201" spans="1:65" ht="12.75" customHeight="1">
      <c r="A201" s="168" t="s">
        <v>112</v>
      </c>
      <c r="B201" s="168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  <c r="X201" s="144"/>
      <c r="Y201" s="144"/>
      <c r="Z201" s="144"/>
      <c r="AA201" s="144"/>
      <c r="AB201" s="144"/>
      <c r="AC201" s="144"/>
      <c r="AD201" s="145"/>
      <c r="AE201" s="144"/>
      <c r="AF201" s="145"/>
      <c r="AG201" s="144"/>
      <c r="AH201" s="145"/>
      <c r="AI201" s="144"/>
      <c r="AJ201" s="144"/>
      <c r="AK201" s="144"/>
      <c r="AL201" s="145"/>
      <c r="AM201" s="144"/>
      <c r="AN201" s="145"/>
      <c r="AO201" s="144"/>
      <c r="AP201" s="145"/>
      <c r="AQ201" s="144"/>
      <c r="AR201" s="145"/>
      <c r="AS201" s="146"/>
      <c r="AT201" s="145"/>
      <c r="AU201" s="146"/>
      <c r="AV201" s="146"/>
      <c r="AW201" s="27"/>
      <c r="AX201" s="146"/>
      <c r="AY201" s="27"/>
      <c r="AZ201" s="146"/>
      <c r="BA201" s="27"/>
      <c r="BB201" s="146"/>
      <c r="BC201" s="27"/>
      <c r="BD201" s="146"/>
      <c r="BE201" s="27"/>
      <c r="BF201" s="146"/>
      <c r="BG201" s="27"/>
      <c r="BH201" s="146"/>
      <c r="BI201" s="27"/>
      <c r="BJ201" s="146"/>
      <c r="BK201" s="27"/>
      <c r="BL201" s="146"/>
      <c r="BM201" s="27"/>
    </row>
    <row r="202" spans="1:65" ht="12.7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F202" s="27"/>
      <c r="BH202" s="27"/>
      <c r="BJ202" s="27"/>
      <c r="BL202" s="27"/>
    </row>
    <row r="203" spans="1:65" ht="12.75" customHeight="1"/>
    <row r="204" spans="1:65" ht="12.75" customHeight="1"/>
    <row r="205" spans="1:65" ht="12.75" customHeight="1"/>
    <row r="206" spans="1:65" ht="12.75" customHeight="1"/>
    <row r="207" spans="1:65" ht="12.75" customHeight="1"/>
    <row r="208" spans="1:65" ht="12.75" customHeight="1"/>
    <row r="209" spans="1:65" ht="12.75" customHeight="1"/>
    <row r="210" spans="1:65" ht="12.75" customHeight="1"/>
    <row r="211" spans="1:65" ht="12.75" customHeight="1"/>
    <row r="212" spans="1:65" s="27" customFormat="1" ht="12.75" customHeight="1">
      <c r="A212" s="158"/>
      <c r="B212" s="158"/>
      <c r="C212" s="158"/>
      <c r="D212" s="158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/>
      <c r="AD212" s="158"/>
      <c r="AE212" s="158"/>
      <c r="AF212" s="158"/>
      <c r="AG212" s="158"/>
      <c r="AH212" s="158"/>
      <c r="AI212" s="158"/>
      <c r="AJ212" s="158"/>
      <c r="AK212" s="158"/>
      <c r="AL212" s="158"/>
      <c r="AM212" s="158"/>
      <c r="AN212" s="158"/>
      <c r="AO212" s="158"/>
      <c r="AP212" s="158"/>
      <c r="AQ212" s="158"/>
      <c r="AR212" s="158"/>
      <c r="AS212" s="158"/>
      <c r="AT212" s="158"/>
      <c r="AU212" s="158"/>
      <c r="AV212" s="158"/>
      <c r="AW212" s="158"/>
      <c r="AX212" s="158"/>
      <c r="AY212" s="158"/>
      <c r="AZ212" s="158"/>
      <c r="BA212" s="158"/>
      <c r="BB212" s="158"/>
      <c r="BC212" s="158"/>
      <c r="BD212" s="158"/>
      <c r="BE212" s="158"/>
      <c r="BF212" s="158"/>
      <c r="BG212" s="158"/>
      <c r="BH212" s="158"/>
      <c r="BI212" s="158"/>
      <c r="BJ212" s="158"/>
      <c r="BK212" s="158"/>
      <c r="BL212" s="158"/>
      <c r="BM212" s="158"/>
    </row>
    <row r="213" spans="1:65" s="27" customFormat="1" ht="12.75" customHeight="1">
      <c r="A213" s="158"/>
      <c r="B213" s="158"/>
      <c r="C213" s="158"/>
      <c r="D213" s="158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58"/>
      <c r="AE213" s="158"/>
      <c r="AF213" s="158"/>
      <c r="AG213" s="158"/>
      <c r="AH213" s="158"/>
      <c r="AI213" s="158"/>
      <c r="AJ213" s="158"/>
      <c r="AK213" s="158"/>
      <c r="AL213" s="158"/>
      <c r="AM213" s="158"/>
      <c r="AN213" s="158"/>
      <c r="AO213" s="158"/>
      <c r="AP213" s="158"/>
      <c r="AQ213" s="158"/>
      <c r="AR213" s="158"/>
      <c r="AS213" s="158"/>
      <c r="AT213" s="158"/>
      <c r="AU213" s="158"/>
      <c r="AV213" s="158"/>
      <c r="AW213" s="158"/>
      <c r="AX213" s="158"/>
      <c r="AY213" s="158"/>
      <c r="AZ213" s="158"/>
      <c r="BA213" s="158"/>
      <c r="BB213" s="158"/>
      <c r="BC213" s="158"/>
      <c r="BD213" s="158"/>
      <c r="BE213" s="158"/>
      <c r="BF213" s="158"/>
      <c r="BG213" s="158"/>
      <c r="BH213" s="158"/>
      <c r="BI213" s="158"/>
      <c r="BJ213" s="158"/>
      <c r="BK213" s="158"/>
      <c r="BL213" s="158"/>
      <c r="BM213" s="158"/>
    </row>
    <row r="214" spans="1:65" s="27" customFormat="1" ht="12.75" customHeight="1">
      <c r="A214" s="158"/>
      <c r="B214" s="158"/>
      <c r="C214" s="158"/>
      <c r="D214" s="158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58"/>
      <c r="U214" s="158"/>
      <c r="V214" s="158"/>
      <c r="W214" s="158"/>
      <c r="X214" s="158"/>
      <c r="Y214" s="158"/>
      <c r="Z214" s="158"/>
      <c r="AA214" s="158"/>
      <c r="AB214" s="158"/>
      <c r="AC214" s="158"/>
      <c r="AD214" s="158"/>
      <c r="AE214" s="158"/>
      <c r="AF214" s="158"/>
      <c r="AG214" s="158"/>
      <c r="AH214" s="158"/>
      <c r="AI214" s="158"/>
      <c r="AJ214" s="158"/>
      <c r="AK214" s="158"/>
      <c r="AL214" s="158"/>
      <c r="AM214" s="158"/>
      <c r="AN214" s="158"/>
      <c r="AO214" s="158"/>
      <c r="AP214" s="158"/>
      <c r="AQ214" s="158"/>
      <c r="AR214" s="158"/>
      <c r="AS214" s="158"/>
      <c r="AT214" s="158"/>
      <c r="AU214" s="158"/>
      <c r="AV214" s="158"/>
      <c r="AW214" s="158"/>
      <c r="AX214" s="158"/>
      <c r="AY214" s="158"/>
      <c r="AZ214" s="158"/>
      <c r="BA214" s="158"/>
      <c r="BB214" s="158"/>
      <c r="BC214" s="158"/>
      <c r="BD214" s="158"/>
      <c r="BF214" s="158"/>
      <c r="BH214" s="158"/>
      <c r="BJ214" s="158"/>
      <c r="BL214" s="158"/>
    </row>
    <row r="215" spans="1:65" s="27" customFormat="1" ht="12.75" customHeight="1">
      <c r="AS215" s="147"/>
      <c r="AU215" s="147"/>
      <c r="AV215" s="147"/>
      <c r="AX215" s="147"/>
      <c r="AZ215" s="147"/>
      <c r="BB215" s="147"/>
      <c r="BD215" s="147"/>
      <c r="BF215" s="147"/>
      <c r="BH215" s="147"/>
      <c r="BJ215" s="147"/>
      <c r="BL215" s="147"/>
    </row>
    <row r="216" spans="1:65" s="27" customFormat="1" ht="12.75" customHeight="1">
      <c r="AS216" s="147"/>
      <c r="AU216" s="147"/>
      <c r="AV216" s="147"/>
      <c r="AX216" s="147"/>
      <c r="AZ216" s="147"/>
      <c r="BB216" s="147"/>
      <c r="BD216" s="147"/>
      <c r="BF216" s="147"/>
      <c r="BH216" s="147"/>
      <c r="BJ216" s="147"/>
      <c r="BL216" s="147"/>
    </row>
    <row r="217" spans="1:65" s="27" customFormat="1" ht="12.75" customHeight="1">
      <c r="AS217" s="147"/>
      <c r="AU217" s="147"/>
      <c r="AV217" s="147"/>
      <c r="AX217" s="147"/>
      <c r="AZ217" s="147"/>
      <c r="BB217" s="147"/>
      <c r="BD217" s="147"/>
      <c r="BF217" s="147"/>
      <c r="BH217" s="147"/>
      <c r="BJ217" s="147"/>
      <c r="BL217" s="147"/>
    </row>
    <row r="218" spans="1:65" s="27" customFormat="1" ht="12.75" customHeight="1">
      <c r="AS218" s="147"/>
      <c r="AU218" s="147"/>
      <c r="AV218" s="147"/>
      <c r="AX218" s="147"/>
      <c r="AZ218" s="147"/>
      <c r="BB218" s="147"/>
      <c r="BD218" s="147"/>
      <c r="BF218" s="147"/>
      <c r="BH218" s="147"/>
      <c r="BJ218" s="147"/>
      <c r="BL218" s="147"/>
    </row>
    <row r="219" spans="1:65" s="27" customFormat="1" ht="12.75" customHeight="1">
      <c r="AS219" s="147"/>
      <c r="AU219" s="147"/>
      <c r="AV219" s="147"/>
      <c r="AX219" s="147"/>
      <c r="AZ219" s="147"/>
      <c r="BB219" s="147"/>
      <c r="BD219" s="147"/>
      <c r="BF219" s="147"/>
      <c r="BH219" s="147"/>
      <c r="BJ219" s="147"/>
      <c r="BL219" s="147"/>
    </row>
    <row r="220" spans="1:65" s="27" customFormat="1" ht="12.75" customHeight="1">
      <c r="AS220" s="147"/>
      <c r="AU220" s="147"/>
      <c r="AV220" s="147"/>
      <c r="AX220" s="147"/>
      <c r="AZ220" s="147"/>
      <c r="BB220" s="147"/>
      <c r="BD220" s="147"/>
      <c r="BF220" s="147"/>
      <c r="BH220" s="147"/>
      <c r="BJ220" s="147"/>
      <c r="BL220" s="147"/>
    </row>
    <row r="221" spans="1:65" s="27" customFormat="1" ht="12.75" customHeight="1">
      <c r="AS221" s="147"/>
      <c r="AU221" s="147"/>
      <c r="AV221" s="147"/>
      <c r="AX221" s="147"/>
      <c r="AZ221" s="147"/>
      <c r="BB221" s="147"/>
      <c r="BD221" s="147"/>
      <c r="BF221" s="147"/>
      <c r="BH221" s="147"/>
      <c r="BJ221" s="147"/>
      <c r="BL221" s="147"/>
    </row>
    <row r="222" spans="1:65" s="27" customFormat="1" ht="12.75" customHeight="1">
      <c r="AS222" s="147"/>
      <c r="AU222" s="147"/>
      <c r="AV222" s="147"/>
      <c r="AX222" s="147"/>
      <c r="AZ222" s="147"/>
      <c r="BB222" s="147"/>
      <c r="BD222" s="147"/>
      <c r="BF222" s="147"/>
      <c r="BH222" s="147"/>
      <c r="BJ222" s="147"/>
      <c r="BL222" s="147"/>
    </row>
    <row r="223" spans="1:65" ht="12.75" customHeight="1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147"/>
      <c r="AT223" s="27"/>
      <c r="AU223" s="147"/>
      <c r="AV223" s="147"/>
      <c r="AW223" s="27"/>
      <c r="AX223" s="147"/>
      <c r="AY223" s="27"/>
      <c r="AZ223" s="147"/>
      <c r="BA223" s="27"/>
      <c r="BB223" s="147"/>
      <c r="BC223" s="27"/>
      <c r="BD223" s="147"/>
      <c r="BE223" s="27"/>
      <c r="BF223" s="147"/>
      <c r="BG223" s="27"/>
      <c r="BH223" s="147"/>
      <c r="BI223" s="27"/>
      <c r="BJ223" s="147"/>
      <c r="BK223" s="27"/>
      <c r="BL223" s="147"/>
      <c r="BM223" s="27"/>
    </row>
    <row r="224" spans="1:65" ht="12.75" customHeigh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147"/>
      <c r="AT224" s="27"/>
      <c r="AU224" s="147"/>
      <c r="AV224" s="147"/>
      <c r="AW224" s="27"/>
      <c r="AX224" s="147"/>
      <c r="AY224" s="27"/>
      <c r="AZ224" s="147"/>
      <c r="BA224" s="27"/>
      <c r="BB224" s="147"/>
      <c r="BC224" s="27"/>
      <c r="BD224" s="147"/>
      <c r="BE224" s="27"/>
      <c r="BF224" s="147"/>
      <c r="BG224" s="27"/>
      <c r="BH224" s="147"/>
      <c r="BI224" s="27"/>
      <c r="BJ224" s="147"/>
      <c r="BK224" s="27"/>
      <c r="BL224" s="147"/>
      <c r="BM224" s="27"/>
    </row>
    <row r="225" spans="1:64" ht="12.75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F225" s="27"/>
      <c r="BH225" s="27"/>
      <c r="BJ225" s="27"/>
      <c r="BL225" s="27"/>
    </row>
    <row r="226" spans="1:64" ht="12.75" customHeight="1">
      <c r="A226" s="27"/>
    </row>
    <row r="227" spans="1:64" ht="12.75" customHeight="1">
      <c r="A227" s="27"/>
    </row>
    <row r="228" spans="1:64" ht="12.75" customHeight="1"/>
    <row r="229" spans="1:64" ht="12.75" customHeight="1"/>
    <row r="230" spans="1:64" ht="12.75" customHeight="1"/>
    <row r="231" spans="1:64" ht="12.75" customHeight="1"/>
    <row r="232" spans="1:64" ht="12.75" customHeight="1"/>
    <row r="233" spans="1:64" ht="12.75" customHeight="1"/>
    <row r="234" spans="1:64" ht="12.75" customHeight="1"/>
    <row r="235" spans="1:64" ht="12.75" customHeight="1"/>
    <row r="236" spans="1:64" ht="12.75" customHeight="1"/>
    <row r="237" spans="1:64" ht="12.75" customHeight="1"/>
    <row r="238" spans="1:64" ht="12.75" customHeight="1"/>
    <row r="239" spans="1:64" ht="12.75" customHeight="1"/>
    <row r="240" spans="1:64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</sheetData>
  <mergeCells count="144">
    <mergeCell ref="AA5:AB5"/>
    <mergeCell ref="AC5:AD5"/>
    <mergeCell ref="AE5:AF5"/>
    <mergeCell ref="AG5:AH5"/>
    <mergeCell ref="AI5:AJ5"/>
    <mergeCell ref="BB5:BC5"/>
    <mergeCell ref="O5:P5"/>
    <mergeCell ref="Q5:R5"/>
    <mergeCell ref="S5:T5"/>
    <mergeCell ref="U5:V5"/>
    <mergeCell ref="W5:X5"/>
    <mergeCell ref="Y5:Z5"/>
    <mergeCell ref="C5:D5"/>
    <mergeCell ref="E5:F5"/>
    <mergeCell ref="BB70:BC70"/>
    <mergeCell ref="BD70:BE70"/>
    <mergeCell ref="BF70:BG70"/>
    <mergeCell ref="BH70:BI70"/>
    <mergeCell ref="BL70:BM70"/>
    <mergeCell ref="AI70:AJ70"/>
    <mergeCell ref="AZ70:BA70"/>
    <mergeCell ref="G5:H5"/>
    <mergeCell ref="I5:J5"/>
    <mergeCell ref="K5:L5"/>
    <mergeCell ref="M5:N5"/>
    <mergeCell ref="BD5:BE5"/>
    <mergeCell ref="BF5:BG5"/>
    <mergeCell ref="BH5:BI5"/>
    <mergeCell ref="BL5:BM5"/>
    <mergeCell ref="C70:D70"/>
    <mergeCell ref="E70:F70"/>
    <mergeCell ref="G70:H70"/>
    <mergeCell ref="I70:J70"/>
    <mergeCell ref="K70:L70"/>
    <mergeCell ref="BJ5:BK5"/>
    <mergeCell ref="BJ70:BK70"/>
    <mergeCell ref="C77:D77"/>
    <mergeCell ref="E77:F77"/>
    <mergeCell ref="G77:H77"/>
    <mergeCell ref="I77:J77"/>
    <mergeCell ref="K77:L77"/>
    <mergeCell ref="AA70:AB70"/>
    <mergeCell ref="AC70:AD70"/>
    <mergeCell ref="AE70:AF70"/>
    <mergeCell ref="AG70:AH70"/>
    <mergeCell ref="O70:P70"/>
    <mergeCell ref="Q70:R70"/>
    <mergeCell ref="S70:T70"/>
    <mergeCell ref="U70:V70"/>
    <mergeCell ref="W70:X70"/>
    <mergeCell ref="Y70:Z70"/>
    <mergeCell ref="M70:N70"/>
    <mergeCell ref="E85:F85"/>
    <mergeCell ref="BL77:BM77"/>
    <mergeCell ref="Y77:Z77"/>
    <mergeCell ref="AA77:AB77"/>
    <mergeCell ref="AC77:AD77"/>
    <mergeCell ref="AE77:AF77"/>
    <mergeCell ref="AG77:AH77"/>
    <mergeCell ref="AI77:AJ77"/>
    <mergeCell ref="M77:N77"/>
    <mergeCell ref="O77:P77"/>
    <mergeCell ref="Q77:R77"/>
    <mergeCell ref="S77:T77"/>
    <mergeCell ref="U77:V77"/>
    <mergeCell ref="W77:X77"/>
    <mergeCell ref="BJ77:BK77"/>
    <mergeCell ref="AZ77:BA77"/>
    <mergeCell ref="BB77:BC77"/>
    <mergeCell ref="BD77:BE77"/>
    <mergeCell ref="BF77:BG77"/>
    <mergeCell ref="BH77:BI77"/>
    <mergeCell ref="BL188:BM188"/>
    <mergeCell ref="BB85:BC85"/>
    <mergeCell ref="BD85:BE85"/>
    <mergeCell ref="BF85:BG85"/>
    <mergeCell ref="BH85:BI85"/>
    <mergeCell ref="BL85:BM85"/>
    <mergeCell ref="C140:D140"/>
    <mergeCell ref="E140:F140"/>
    <mergeCell ref="G140:H140"/>
    <mergeCell ref="I140:J140"/>
    <mergeCell ref="K140:L140"/>
    <mergeCell ref="AA85:AB85"/>
    <mergeCell ref="AC85:AD85"/>
    <mergeCell ref="AE85:AF85"/>
    <mergeCell ref="AG85:AH85"/>
    <mergeCell ref="AI85:AJ85"/>
    <mergeCell ref="AZ85:BA85"/>
    <mergeCell ref="O85:P85"/>
    <mergeCell ref="Q85:R85"/>
    <mergeCell ref="S85:T85"/>
    <mergeCell ref="U85:V85"/>
    <mergeCell ref="W85:X85"/>
    <mergeCell ref="Y85:Z85"/>
    <mergeCell ref="C85:D85"/>
    <mergeCell ref="U188:V188"/>
    <mergeCell ref="W188:X188"/>
    <mergeCell ref="BB140:BC140"/>
    <mergeCell ref="BD140:BE140"/>
    <mergeCell ref="BF140:BG140"/>
    <mergeCell ref="BH140:BI140"/>
    <mergeCell ref="BL140:BM140"/>
    <mergeCell ref="C188:D188"/>
    <mergeCell ref="E188:F188"/>
    <mergeCell ref="G188:H188"/>
    <mergeCell ref="I188:J188"/>
    <mergeCell ref="K188:L188"/>
    <mergeCell ref="Y140:Z140"/>
    <mergeCell ref="AA140:AB140"/>
    <mergeCell ref="AC140:AD140"/>
    <mergeCell ref="AE140:AF140"/>
    <mergeCell ref="AG140:AH140"/>
    <mergeCell ref="AI140:AJ140"/>
    <mergeCell ref="M140:N140"/>
    <mergeCell ref="O140:P140"/>
    <mergeCell ref="Q140:R140"/>
    <mergeCell ref="S140:T140"/>
    <mergeCell ref="U140:V140"/>
    <mergeCell ref="W140:X140"/>
    <mergeCell ref="BJ85:BK85"/>
    <mergeCell ref="BJ140:BK140"/>
    <mergeCell ref="BJ188:BK188"/>
    <mergeCell ref="A200:B200"/>
    <mergeCell ref="A201:B201"/>
    <mergeCell ref="BB188:BC188"/>
    <mergeCell ref="BD188:BE188"/>
    <mergeCell ref="BF188:BG188"/>
    <mergeCell ref="BH188:BI188"/>
    <mergeCell ref="G85:H85"/>
    <mergeCell ref="I85:J85"/>
    <mergeCell ref="K85:L85"/>
    <mergeCell ref="M85:N85"/>
    <mergeCell ref="A199:BD199"/>
    <mergeCell ref="Y188:Z188"/>
    <mergeCell ref="AA188:AB188"/>
    <mergeCell ref="AC188:AD188"/>
    <mergeCell ref="AE188:AF188"/>
    <mergeCell ref="AG188:AH188"/>
    <mergeCell ref="AI188:AJ188"/>
    <mergeCell ref="M188:N188"/>
    <mergeCell ref="O188:P188"/>
    <mergeCell ref="Q188:R188"/>
    <mergeCell ref="S188:T188"/>
  </mergeCells>
  <hyperlinks>
    <hyperlink ref="A199" r:id="rId1" display="Tuition &amp; Fees, Office of the Registrar"/>
  </hyperlinks>
  <printOptions horizontalCentered="1" verticalCentered="1"/>
  <pageMargins left="0.5" right="0.5" top="0.5" bottom="0.5" header="0.2" footer="0.2"/>
  <pageSetup scale="96" fitToHeight="0" orientation="portrait" r:id="rId2"/>
  <headerFooter alignWithMargins="0">
    <oddFooter>&amp;R&amp;"Univers LT Std 55,Italic"&amp;8page &amp;P of &amp;N</oddFooter>
  </headerFooter>
  <rowBreaks count="2" manualBreakCount="2">
    <brk id="66" max="62" man="1"/>
    <brk id="136" max="62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8"/>
  <sheetViews>
    <sheetView workbookViewId="0">
      <selection activeCell="A12" sqref="A12"/>
    </sheetView>
  </sheetViews>
  <sheetFormatPr defaultRowHeight="13.2"/>
  <cols>
    <col min="1" max="1" width="97.44140625" bestFit="1" customWidth="1"/>
  </cols>
  <sheetData>
    <row r="1" spans="1:63" s="6" customFormat="1" ht="15.6">
      <c r="A1" s="13" t="s">
        <v>52</v>
      </c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7"/>
      <c r="AA1" s="8"/>
      <c r="AB1" s="7"/>
      <c r="AC1" s="8"/>
      <c r="AD1" s="7"/>
      <c r="AF1" s="7"/>
      <c r="AH1" s="7"/>
      <c r="AJ1" s="7"/>
      <c r="AK1" s="7"/>
      <c r="AL1" s="9"/>
      <c r="AM1" s="10"/>
      <c r="AN1" s="9"/>
      <c r="AO1" s="10"/>
      <c r="AP1" s="9"/>
      <c r="AR1" s="9"/>
      <c r="AT1" s="9"/>
      <c r="AV1" s="9"/>
      <c r="AX1" s="9"/>
      <c r="AZ1" s="9"/>
      <c r="BB1" s="9"/>
      <c r="BD1" s="28"/>
      <c r="BE1" s="29"/>
      <c r="BF1" s="28"/>
      <c r="BG1" s="24"/>
      <c r="BH1" s="28"/>
      <c r="BI1" s="24"/>
      <c r="BJ1" s="28"/>
      <c r="BK1" s="24"/>
    </row>
    <row r="2" spans="1:63" s="6" customFormat="1" ht="11.4">
      <c r="A2" s="6" t="s">
        <v>47</v>
      </c>
      <c r="BG2" s="24"/>
      <c r="BI2" s="24"/>
      <c r="BK2" s="24"/>
    </row>
    <row r="3" spans="1:63" s="6" customFormat="1" ht="11.4">
      <c r="A3" s="6" t="s">
        <v>46</v>
      </c>
      <c r="BG3" s="24"/>
      <c r="BI3" s="24"/>
      <c r="BK3" s="24"/>
    </row>
    <row r="4" spans="1:63" s="20" customFormat="1" ht="11.4">
      <c r="A4" s="6" t="s">
        <v>38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25"/>
      <c r="BI4" s="25"/>
      <c r="BK4" s="25"/>
    </row>
    <row r="5" spans="1:63" ht="6" customHeight="1"/>
    <row r="6" spans="1:63" s="14" customFormat="1" ht="21" customHeight="1">
      <c r="A6" s="13" t="s">
        <v>51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6"/>
    </row>
    <row r="7" spans="1:63" s="6" customFormat="1" ht="11.4">
      <c r="A7" s="6" t="s">
        <v>48</v>
      </c>
      <c r="D7" s="7"/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7"/>
      <c r="AA7" s="8"/>
      <c r="AB7" s="7"/>
      <c r="AC7" s="8"/>
      <c r="AD7" s="7"/>
      <c r="AF7" s="7"/>
      <c r="AH7" s="7"/>
      <c r="AJ7" s="7"/>
      <c r="AK7" s="7"/>
      <c r="AL7" s="9"/>
      <c r="AM7" s="10"/>
      <c r="AN7" s="9"/>
      <c r="AO7" s="10"/>
      <c r="AP7" s="9"/>
      <c r="AR7" s="9"/>
      <c r="AT7" s="9"/>
      <c r="AV7" s="9"/>
      <c r="AX7" s="9"/>
      <c r="AZ7" s="9"/>
      <c r="BB7" s="9"/>
      <c r="BD7" s="28"/>
      <c r="BE7" s="29"/>
      <c r="BF7" s="28"/>
      <c r="BG7" s="23"/>
      <c r="BH7" s="28"/>
      <c r="BI7" s="23"/>
      <c r="BJ7" s="28"/>
      <c r="BK7" s="23"/>
    </row>
    <row r="8" spans="1:63" s="6" customFormat="1" ht="11.4">
      <c r="A8" s="6" t="s">
        <v>43</v>
      </c>
      <c r="D8" s="7"/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7"/>
      <c r="AA8" s="8"/>
      <c r="AB8" s="7"/>
      <c r="AC8" s="8"/>
      <c r="AD8" s="7"/>
      <c r="AF8" s="7"/>
      <c r="AH8" s="7"/>
      <c r="AJ8" s="7"/>
      <c r="AK8" s="7"/>
      <c r="AL8" s="9"/>
      <c r="AM8" s="10"/>
      <c r="AN8" s="9"/>
      <c r="AO8" s="10"/>
      <c r="AP8" s="9"/>
      <c r="AR8" s="9"/>
      <c r="AT8" s="9"/>
      <c r="AV8" s="9"/>
      <c r="AX8" s="9"/>
      <c r="AZ8" s="9"/>
      <c r="BB8" s="9"/>
      <c r="BD8" s="28"/>
      <c r="BE8" s="29"/>
      <c r="BF8" s="28"/>
      <c r="BG8" s="23"/>
      <c r="BH8" s="28"/>
      <c r="BI8" s="23"/>
      <c r="BJ8" s="28"/>
      <c r="BK8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Tuition &amp; Fees_2023-24_Final</vt:lpstr>
      <vt:lpstr>Footnotes No Longer in Use</vt:lpstr>
      <vt:lpstr>'Tuition &amp; Fees_2023-24_Final'!Print_Area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Dobbe, Nadine K [I RES]</dc:creator>
  <cp:lastModifiedBy>Andringa, Chris [I RES]</cp:lastModifiedBy>
  <cp:lastPrinted>2024-01-25T20:05:15Z</cp:lastPrinted>
  <dcterms:created xsi:type="dcterms:W3CDTF">1999-06-24T16:26:58Z</dcterms:created>
  <dcterms:modified xsi:type="dcterms:W3CDTF">2024-02-05T14:50:47Z</dcterms:modified>
</cp:coreProperties>
</file>