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2-23\__Ready for Review\"/>
    </mc:Choice>
  </mc:AlternateContent>
  <bookViews>
    <workbookView xWindow="0" yWindow="0" windowWidth="20880" windowHeight="13944"/>
  </bookViews>
  <sheets>
    <sheet name="Building Facilities &amp; Land" sheetId="1" r:id="rId1"/>
    <sheet name="Data for Chart" sheetId="2" state="hidden" r:id="rId2"/>
  </sheets>
  <definedNames>
    <definedName name="_xlnm.Print_Area" localSheetId="0">'Building Facilities &amp; Land'!$A$1:$K$66</definedName>
  </definedNames>
  <calcPr calcId="162913"/>
</workbook>
</file>

<file path=xl/calcChain.xml><?xml version="1.0" encoding="utf-8"?>
<calcChain xmlns="http://schemas.openxmlformats.org/spreadsheetml/2006/main">
  <c r="K12" i="1" l="1"/>
  <c r="C16" i="2" l="1"/>
  <c r="C15" i="2"/>
  <c r="C14" i="2"/>
  <c r="C13" i="2"/>
  <c r="C7" i="2"/>
  <c r="C8" i="2"/>
  <c r="C9" i="2"/>
  <c r="C10" i="2"/>
  <c r="C11" i="2"/>
  <c r="C12" i="2"/>
  <c r="C6" i="2"/>
  <c r="C3" i="2"/>
  <c r="C4" i="2"/>
  <c r="C5" i="2"/>
  <c r="C2" i="2"/>
  <c r="C17" i="2" l="1"/>
  <c r="B5" i="2" l="1"/>
  <c r="D31" i="1"/>
  <c r="E27" i="1" s="1"/>
  <c r="B13" i="2"/>
  <c r="B11" i="2"/>
  <c r="B8" i="2"/>
  <c r="B12" i="2"/>
  <c r="B6" i="2"/>
  <c r="B3" i="2"/>
  <c r="B10" i="2"/>
  <c r="B15" i="2"/>
  <c r="B2" i="2"/>
  <c r="B9" i="2"/>
  <c r="B16" i="2"/>
  <c r="B14" i="2"/>
  <c r="B7" i="2"/>
  <c r="B4" i="2"/>
  <c r="B17" i="2" l="1"/>
  <c r="E31" i="1"/>
  <c r="E13" i="1"/>
  <c r="E10" i="1"/>
  <c r="E23" i="1"/>
  <c r="E22" i="1"/>
  <c r="E16" i="1"/>
  <c r="E8" i="1"/>
  <c r="E15" i="1"/>
  <c r="E12" i="1"/>
  <c r="E18" i="1"/>
  <c r="E14" i="1"/>
  <c r="E30" i="1"/>
  <c r="E9" i="1"/>
  <c r="E17" i="1"/>
  <c r="E7" i="1"/>
</calcChain>
</file>

<file path=xl/sharedStrings.xml><?xml version="1.0" encoding="utf-8"?>
<sst xmlns="http://schemas.openxmlformats.org/spreadsheetml/2006/main" count="65" uniqueCount="52">
  <si>
    <t xml:space="preserve"> </t>
  </si>
  <si>
    <t>NUMBER</t>
  </si>
  <si>
    <t>Instruction/Departmental Research</t>
  </si>
  <si>
    <t>Organized Research</t>
  </si>
  <si>
    <t>Departmental Administration</t>
  </si>
  <si>
    <t>General University Administration</t>
  </si>
  <si>
    <t>Sponsored Project Administration</t>
  </si>
  <si>
    <t>Student Services</t>
  </si>
  <si>
    <t>Library Activities</t>
  </si>
  <si>
    <t>Nonassigned Areas</t>
  </si>
  <si>
    <t xml:space="preserve">Operations and Maintenance  </t>
  </si>
  <si>
    <t xml:space="preserve">Building Facilities Total </t>
  </si>
  <si>
    <t xml:space="preserve">(includes ISU Center, Printing, etc.; </t>
  </si>
  <si>
    <t xml:space="preserve">Auxiliary Services </t>
  </si>
  <si>
    <t>(includes Veterinary Diagnostic</t>
  </si>
  <si>
    <t xml:space="preserve">Other Institutional Activities </t>
  </si>
  <si>
    <t>Soil Testing, etc.)</t>
  </si>
  <si>
    <t xml:space="preserve">Laboratory, Farm House Museum, </t>
  </si>
  <si>
    <t>Building Facilities by Function and Inventory of Land</t>
  </si>
  <si>
    <t>ACRES</t>
  </si>
  <si>
    <t>Campus and Recreation Area</t>
  </si>
  <si>
    <t>Farms and Tracts</t>
  </si>
  <si>
    <t>BUILDING FACILITIES</t>
  </si>
  <si>
    <t xml:space="preserve">INVENTORY OF LAND </t>
  </si>
  <si>
    <t>Inventory of Land Total</t>
  </si>
  <si>
    <t>Invested in Capital Assets</t>
  </si>
  <si>
    <t>custodial, restrooms, and unusable space)</t>
  </si>
  <si>
    <t xml:space="preserve">(excludes circulation, mechanical, </t>
  </si>
  <si>
    <t>except for computer classrooms)</t>
  </si>
  <si>
    <t>Sponsored Instruction and Training</t>
  </si>
  <si>
    <t>Other Sponsored Activities and</t>
  </si>
  <si>
    <t xml:space="preserve"> Public Service/Extension</t>
  </si>
  <si>
    <t>Outside Agencies</t>
  </si>
  <si>
    <t>Fee for Service Centers</t>
  </si>
  <si>
    <t>Acres of parking lots</t>
  </si>
  <si>
    <t>Acres of central campus green space</t>
  </si>
  <si>
    <t>Miles of campus sidewalk &amp; bike paths</t>
  </si>
  <si>
    <t>Square Foot</t>
  </si>
  <si>
    <t>Percent</t>
  </si>
  <si>
    <t>Other Sponsored Activities</t>
  </si>
  <si>
    <r>
      <t>excludes Residence Halls</t>
    </r>
    <r>
      <rPr>
        <vertAlign val="superscript"/>
        <sz val="10"/>
        <rFont val="Univers 55"/>
      </rPr>
      <t>1</t>
    </r>
  </si>
  <si>
    <t xml:space="preserve">     PERCENT</t>
  </si>
  <si>
    <t>Non-Assigned Areas</t>
  </si>
  <si>
    <t xml:space="preserve">     ––NET ASSIGNABLE SQUARE FEET––</t>
  </si>
  <si>
    <t>Office of Institutional Research (Source: Facilities Planning and Management, Controller's Office)</t>
  </si>
  <si>
    <t>Miscellaneous Parcels</t>
  </si>
  <si>
    <t>Other Land Statistics</t>
  </si>
  <si>
    <t>Miles of institutional roads</t>
  </si>
  <si>
    <t>BY FUNCTION (FALL 2022)</t>
  </si>
  <si>
    <t>(JUNE 30, 2022)</t>
  </si>
  <si>
    <r>
      <rPr>
        <vertAlign val="superscript"/>
        <sz val="9"/>
        <rFont val="Univers LT Std 45 Light"/>
        <family val="2"/>
      </rPr>
      <t>1</t>
    </r>
    <r>
      <rPr>
        <sz val="9"/>
        <rFont val="Univers LT Std 45 Light"/>
        <family val="2"/>
      </rPr>
      <t>Residence Halls, not included above, total 3,617,283 gross square feet.</t>
    </r>
  </si>
  <si>
    <t>Last Updated 6/26/2023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</si>
</sst>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??,??0"/>
    <numFmt numFmtId="165" formatCode="??,???,??0"/>
    <numFmt numFmtId="166" formatCode="0.0%"/>
    <numFmt numFmtId="167" formatCode="??0.0%"/>
    <numFmt numFmtId="168" formatCode="?,???,??0"/>
    <numFmt numFmtId="169" formatCode="??0.00%"/>
  </numFmts>
  <fonts count="20">
    <font>
      <sz val="10"/>
      <name val="Univers 55"/>
    </font>
    <font>
      <sz val="10"/>
      <name val="Geneva"/>
    </font>
    <font>
      <sz val="14"/>
      <name val="Univers 75 Black"/>
    </font>
    <font>
      <sz val="7"/>
      <name val="Univers 55"/>
      <family val="2"/>
    </font>
    <font>
      <sz val="10"/>
      <name val="Berkeley Italic"/>
    </font>
    <font>
      <b/>
      <sz val="14"/>
      <name val="Univers 55"/>
      <family val="2"/>
    </font>
    <font>
      <i/>
      <sz val="10"/>
      <name val="Berkeley"/>
      <family val="1"/>
    </font>
    <font>
      <i/>
      <sz val="9"/>
      <name val="Berkeley"/>
      <family val="1"/>
    </font>
    <font>
      <b/>
      <sz val="9"/>
      <name val="Univers 55"/>
      <family val="2"/>
    </font>
    <font>
      <sz val="9"/>
      <name val="Univers 55"/>
      <family val="2"/>
    </font>
    <font>
      <b/>
      <sz val="9"/>
      <name val="Univers 45 Light"/>
      <family val="2"/>
    </font>
    <font>
      <sz val="9"/>
      <name val="Univers 55"/>
    </font>
    <font>
      <sz val="9"/>
      <name val="Univers 45 Light"/>
      <family val="2"/>
    </font>
    <font>
      <b/>
      <sz val="10"/>
      <name val="Univers LT Std 45 Light"/>
      <family val="2"/>
    </font>
    <font>
      <vertAlign val="superscript"/>
      <sz val="10"/>
      <name val="Univers 55"/>
    </font>
    <font>
      <sz val="9"/>
      <name val="ITC Berkeley Oldstyle Std"/>
      <family val="1"/>
    </font>
    <font>
      <b/>
      <sz val="9"/>
      <name val="ITC Berkeley Oldstyle Std"/>
      <family val="1"/>
    </font>
    <font>
      <b/>
      <sz val="9"/>
      <name val="Univers LT Std 45 Light"/>
      <family val="2"/>
    </font>
    <font>
      <sz val="9"/>
      <name val="Univers LT Std 45 Light"/>
      <family val="2"/>
    </font>
    <font>
      <vertAlign val="superscript"/>
      <sz val="9"/>
      <name val="Univers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166" fontId="0" fillId="0" borderId="0" xfId="1" applyNumberFormat="1" applyFont="1"/>
    <xf numFmtId="166" fontId="0" fillId="0" borderId="0" xfId="0" applyNumberFormat="1"/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/>
    <xf numFmtId="0" fontId="9" fillId="0" borderId="0" xfId="0" applyFont="1" applyFill="1" applyAlignment="1"/>
    <xf numFmtId="0" fontId="9" fillId="0" borderId="0" xfId="0" applyFont="1" applyBorder="1" applyAlignment="1"/>
    <xf numFmtId="0" fontId="9" fillId="0" borderId="0" xfId="0" applyFont="1" applyFill="1" applyBorder="1" applyAlignment="1"/>
    <xf numFmtId="0" fontId="12" fillId="0" borderId="0" xfId="0" applyFont="1" applyBorder="1" applyAlignment="1"/>
    <xf numFmtId="0" fontId="13" fillId="0" borderId="0" xfId="0" applyFont="1" applyAlignment="1"/>
    <xf numFmtId="0" fontId="13" fillId="0" borderId="0" xfId="0" applyFont="1" applyFill="1" applyAlignment="1"/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1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64" fontId="9" fillId="0" borderId="0" xfId="0" applyNumberFormat="1" applyFont="1" applyAlignment="1">
      <alignment vertical="center"/>
    </xf>
    <xf numFmtId="0" fontId="9" fillId="2" borderId="0" xfId="0" applyFont="1" applyFill="1" applyAlignment="1">
      <alignment vertical="center"/>
    </xf>
    <xf numFmtId="167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/>
    <xf numFmtId="167" fontId="9" fillId="2" borderId="0" xfId="0" applyNumberFormat="1" applyFont="1" applyFill="1" applyAlignment="1">
      <alignment horizontal="center"/>
    </xf>
    <xf numFmtId="0" fontId="9" fillId="2" borderId="0" xfId="0" applyFont="1" applyFill="1" applyBorder="1" applyAlignment="1"/>
    <xf numFmtId="0" fontId="9" fillId="2" borderId="0" xfId="0" applyFont="1" applyFill="1" applyAlignment="1">
      <alignment vertical="top"/>
    </xf>
    <xf numFmtId="167" fontId="9" fillId="0" borderId="0" xfId="0" applyNumberFormat="1" applyFont="1" applyFill="1" applyAlignment="1">
      <alignment horizontal="center" vertical="center"/>
    </xf>
    <xf numFmtId="167" fontId="9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/>
    <xf numFmtId="0" fontId="9" fillId="0" borderId="1" xfId="0" applyFont="1" applyFill="1" applyBorder="1" applyAlignment="1">
      <alignment vertical="center"/>
    </xf>
    <xf numFmtId="167" fontId="9" fillId="0" borderId="1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167" fontId="9" fillId="2" borderId="0" xfId="0" applyNumberFormat="1" applyFont="1" applyFill="1" applyAlignment="1">
      <alignment horizontal="center" vertical="top"/>
    </xf>
    <xf numFmtId="167" fontId="9" fillId="2" borderId="0" xfId="0" applyNumberFormat="1" applyFont="1" applyFill="1" applyAlignment="1">
      <alignment vertical="center"/>
    </xf>
    <xf numFmtId="0" fontId="12" fillId="2" borderId="0" xfId="0" applyFont="1" applyFill="1" applyBorder="1" applyAlignment="1"/>
    <xf numFmtId="0" fontId="0" fillId="0" borderId="0" xfId="0" applyAlignment="1">
      <alignment wrapText="1"/>
    </xf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Border="1" applyAlignment="1">
      <alignment horizontal="center"/>
    </xf>
    <xf numFmtId="0" fontId="17" fillId="0" borderId="1" xfId="0" applyFont="1" applyBorder="1" applyAlignment="1"/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17" fillId="0" borderId="0" xfId="0" applyFont="1" applyFill="1" applyBorder="1"/>
    <xf numFmtId="15" fontId="17" fillId="0" borderId="1" xfId="0" applyNumberFormat="1" applyFont="1" applyFill="1" applyBorder="1" applyAlignment="1"/>
    <xf numFmtId="0" fontId="17" fillId="0" borderId="1" xfId="0" applyFont="1" applyFill="1" applyBorder="1"/>
    <xf numFmtId="0" fontId="17" fillId="0" borderId="1" xfId="0" applyFont="1" applyFill="1" applyBorder="1" applyAlignment="1"/>
    <xf numFmtId="0" fontId="17" fillId="0" borderId="1" xfId="0" applyFont="1" applyFill="1" applyBorder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/>
    <xf numFmtId="0" fontId="18" fillId="0" borderId="0" xfId="0" applyFont="1" applyBorder="1" applyAlignment="1"/>
    <xf numFmtId="168" fontId="17" fillId="0" borderId="0" xfId="0" applyNumberFormat="1" applyFont="1" applyBorder="1" applyAlignment="1">
      <alignment horizontal="center"/>
    </xf>
    <xf numFmtId="167" fontId="17" fillId="0" borderId="0" xfId="0" applyNumberFormat="1" applyFont="1" applyBorder="1" applyAlignment="1">
      <alignment horizontal="center"/>
    </xf>
    <xf numFmtId="0" fontId="18" fillId="0" borderId="0" xfId="0" applyFont="1"/>
    <xf numFmtId="0" fontId="18" fillId="0" borderId="0" xfId="0" applyFont="1" applyBorder="1"/>
    <xf numFmtId="0" fontId="18" fillId="0" borderId="0" xfId="0" applyFont="1" applyAlignment="1"/>
    <xf numFmtId="168" fontId="9" fillId="0" borderId="2" xfId="0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9" fontId="9" fillId="0" borderId="0" xfId="0" applyNumberFormat="1" applyFont="1" applyFill="1" applyAlignment="1">
      <alignment horizontal="right" vertical="center"/>
    </xf>
    <xf numFmtId="169" fontId="9" fillId="0" borderId="1" xfId="0" applyNumberFormat="1" applyFont="1" applyFill="1" applyBorder="1" applyAlignment="1">
      <alignment horizontal="right" vertical="center"/>
    </xf>
    <xf numFmtId="169" fontId="17" fillId="0" borderId="0" xfId="0" applyNumberFormat="1" applyFont="1" applyBorder="1" applyAlignment="1">
      <alignment horizontal="right"/>
    </xf>
    <xf numFmtId="168" fontId="9" fillId="2" borderId="0" xfId="0" applyNumberFormat="1" applyFont="1" applyFill="1" applyBorder="1" applyAlignment="1">
      <alignment horizontal="center" vertical="center"/>
    </xf>
    <xf numFmtId="169" fontId="9" fillId="2" borderId="0" xfId="0" applyNumberFormat="1" applyFont="1" applyFill="1" applyAlignment="1">
      <alignment horizontal="right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vertical="top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center" vertical="center"/>
    </xf>
    <xf numFmtId="169" fontId="9" fillId="0" borderId="0" xfId="0" applyNumberFormat="1" applyFont="1" applyFill="1" applyAlignment="1">
      <alignment horizontal="right" vertical="center"/>
    </xf>
    <xf numFmtId="0" fontId="17" fillId="0" borderId="1" xfId="0" applyFont="1" applyBorder="1" applyAlignment="1">
      <alignment horizontal="left"/>
    </xf>
    <xf numFmtId="168" fontId="9" fillId="2" borderId="0" xfId="0" applyNumberFormat="1" applyFont="1" applyFill="1" applyBorder="1" applyAlignment="1">
      <alignment horizontal="center" vertical="center"/>
    </xf>
    <xf numFmtId="169" fontId="9" fillId="2" borderId="0" xfId="0" applyNumberFormat="1" applyFont="1" applyFill="1" applyAlignment="1">
      <alignment horizontal="right" vertical="center"/>
    </xf>
    <xf numFmtId="0" fontId="17" fillId="0" borderId="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300" b="1" i="0" u="none" strike="noStrike" baseline="0">
                <a:solidFill>
                  <a:srgbClr val="000000"/>
                </a:solidFill>
                <a:latin typeface="Univers 55"/>
              </a:rPr>
              <a:t>  Building Facilities by Function &amp; Percent of Assignable Square Feet      </a:t>
            </a:r>
          </a:p>
        </c:rich>
      </c:tx>
      <c:layout>
        <c:manualLayout>
          <c:xMode val="edge"/>
          <c:yMode val="edge"/>
          <c:x val="0.13259517399034798"/>
          <c:y val="3.88447659807109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269125391584116"/>
          <c:y val="0.13965953280134433"/>
          <c:w val="0.83731382609431881"/>
          <c:h val="0.53455095693109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Chart'!$B$1</c:f>
              <c:strCache>
                <c:ptCount val="1"/>
                <c:pt idx="0">
                  <c:v>Percent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'Data for Chart'!$A$2:$A$16</c:f>
              <c:strCache>
                <c:ptCount val="15"/>
                <c:pt idx="0">
                  <c:v>Instruction/Departmental Research</c:v>
                </c:pt>
                <c:pt idx="1">
                  <c:v>Organized Research</c:v>
                </c:pt>
                <c:pt idx="2">
                  <c:v>Sponsored Instruction and Training</c:v>
                </c:pt>
                <c:pt idx="3">
                  <c:v>Other Sponsored Activities</c:v>
                </c:pt>
                <c:pt idx="4">
                  <c:v>Outside Agencies</c:v>
                </c:pt>
                <c:pt idx="5">
                  <c:v>Fee for Service Centers</c:v>
                </c:pt>
                <c:pt idx="6">
                  <c:v>Departmental Administration</c:v>
                </c:pt>
                <c:pt idx="7">
                  <c:v>General University Administration</c:v>
                </c:pt>
                <c:pt idx="8">
                  <c:v>Sponsored Project Administration</c:v>
                </c:pt>
                <c:pt idx="9">
                  <c:v>Student Services</c:v>
                </c:pt>
                <c:pt idx="10">
                  <c:v>Auxiliary Services </c:v>
                </c:pt>
                <c:pt idx="11">
                  <c:v>Library Activities</c:v>
                </c:pt>
                <c:pt idx="12">
                  <c:v>Other Institutional Activities </c:v>
                </c:pt>
                <c:pt idx="13">
                  <c:v>Operations and Maintenance  </c:v>
                </c:pt>
                <c:pt idx="14">
                  <c:v>Nonassigned Areas</c:v>
                </c:pt>
              </c:strCache>
            </c:strRef>
          </c:cat>
          <c:val>
            <c:numRef>
              <c:f>'Data for Chart'!$B$2:$B$16</c:f>
              <c:numCache>
                <c:formatCode>0.0%</c:formatCode>
                <c:ptCount val="15"/>
                <c:pt idx="0">
                  <c:v>0.30735741118155185</c:v>
                </c:pt>
                <c:pt idx="1">
                  <c:v>0.11404772741308802</c:v>
                </c:pt>
                <c:pt idx="2">
                  <c:v>2.2605708117513432E-4</c:v>
                </c:pt>
                <c:pt idx="3">
                  <c:v>4.392589489738653E-3</c:v>
                </c:pt>
                <c:pt idx="4">
                  <c:v>1.7928827094359279E-2</c:v>
                </c:pt>
                <c:pt idx="5">
                  <c:v>5.7156359672088007E-2</c:v>
                </c:pt>
                <c:pt idx="6">
                  <c:v>5.5132586589763624E-2</c:v>
                </c:pt>
                <c:pt idx="7">
                  <c:v>2.4471727928639133E-2</c:v>
                </c:pt>
                <c:pt idx="8">
                  <c:v>1.9521128197692371E-3</c:v>
                </c:pt>
                <c:pt idx="9">
                  <c:v>2.0024260439238811E-2</c:v>
                </c:pt>
                <c:pt idx="10">
                  <c:v>0.20695836253447078</c:v>
                </c:pt>
                <c:pt idx="11">
                  <c:v>4.2360277592054067E-2</c:v>
                </c:pt>
                <c:pt idx="12">
                  <c:v>7.6385812140691747E-2</c:v>
                </c:pt>
                <c:pt idx="13">
                  <c:v>5.0890198352921592E-2</c:v>
                </c:pt>
                <c:pt idx="14">
                  <c:v>2.0715689670450059E-2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4-4C1A-9B41-4147D5FEE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10798208"/>
        <c:axId val="1"/>
      </c:barChart>
      <c:catAx>
        <c:axId val="51079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="1">
                <a:latin typeface="Univers LT Std 45 Light" panose="020B0403020202020204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1000" b="1">
                <a:latin typeface="Univers LT Std 45 Light" panose="020B0403020202020204" pitchFamily="34" charset="0"/>
              </a:defRPr>
            </a:pPr>
            <a:endParaRPr lang="en-US"/>
          </a:p>
        </c:txPr>
        <c:crossAx val="5107982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5" l="0.5" r="0.5" t="0.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</xdr:colOff>
      <xdr:row>0</xdr:row>
      <xdr:rowOff>58740</xdr:rowOff>
    </xdr:from>
    <xdr:to>
      <xdr:col>11</xdr:col>
      <xdr:colOff>8889</xdr:colOff>
      <xdr:row>1</xdr:row>
      <xdr:rowOff>3</xdr:rowOff>
    </xdr:to>
    <xdr:grpSp>
      <xdr:nvGrpSpPr>
        <xdr:cNvPr id="2" name="Group 1"/>
        <xdr:cNvGrpSpPr/>
      </xdr:nvGrpSpPr>
      <xdr:grpSpPr>
        <a:xfrm>
          <a:off x="7937" y="58740"/>
          <a:ext cx="7780972" cy="131763"/>
          <a:chOff x="7937" y="58740"/>
          <a:chExt cx="7406640" cy="131763"/>
        </a:xfrm>
      </xdr:grpSpPr>
      <xdr:pic>
        <xdr:nvPicPr>
          <xdr:cNvPr id="1265" name="Picture 13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627" y="58740"/>
            <a:ext cx="848358" cy="841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66" name="Line 14"/>
          <xdr:cNvSpPr>
            <a:spLocks noChangeAspect="1" noChangeShapeType="1"/>
          </xdr:cNvSpPr>
        </xdr:nvSpPr>
        <xdr:spPr bwMode="auto">
          <a:xfrm>
            <a:off x="7937" y="190503"/>
            <a:ext cx="740664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31751</xdr:colOff>
      <xdr:row>33</xdr:row>
      <xdr:rowOff>55562</xdr:rowOff>
    </xdr:from>
    <xdr:to>
      <xdr:col>10</xdr:col>
      <xdr:colOff>428626</xdr:colOff>
      <xdr:row>62</xdr:row>
      <xdr:rowOff>23812</xdr:rowOff>
    </xdr:to>
    <xdr:graphicFrame macro="">
      <xdr:nvGraphicFramePr>
        <xdr:cNvPr id="126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showGridLines="0" tabSelected="1" view="pageBreakPreview" zoomScaleNormal="100" zoomScaleSheetLayoutView="100" workbookViewId="0">
      <selection activeCell="A67" sqref="A67"/>
    </sheetView>
  </sheetViews>
  <sheetFormatPr defaultColWidth="10.88671875" defaultRowHeight="12.75" customHeight="1"/>
  <cols>
    <col min="1" max="1" width="3.33203125" style="1" customWidth="1"/>
    <col min="2" max="2" width="23.88671875" style="1" customWidth="1"/>
    <col min="3" max="3" width="10" style="1" customWidth="1"/>
    <col min="4" max="4" width="9.6640625" style="8" customWidth="1"/>
    <col min="5" max="5" width="9.109375" style="8" customWidth="1"/>
    <col min="6" max="6" width="6.88671875" style="8" customWidth="1"/>
    <col min="7" max="7" width="5.88671875" style="8" customWidth="1"/>
    <col min="8" max="8" width="0.88671875" style="1" customWidth="1"/>
    <col min="9" max="9" width="3.33203125" style="1" customWidth="1"/>
    <col min="10" max="10" width="33.33203125" style="1" customWidth="1"/>
    <col min="11" max="11" width="7.109375" style="1" customWidth="1"/>
    <col min="12" max="12" width="3.5546875" style="1" customWidth="1"/>
    <col min="13" max="13" width="10.88671875" style="1"/>
    <col min="14" max="14" width="10.109375" style="1" customWidth="1"/>
    <col min="15" max="16384" width="10.88671875" style="1"/>
  </cols>
  <sheetData>
    <row r="1" spans="1:14" s="2" customFormat="1" ht="15" customHeight="1">
      <c r="B1" s="2" t="s">
        <v>0</v>
      </c>
      <c r="D1" s="5"/>
      <c r="E1" s="5"/>
      <c r="F1" s="5"/>
      <c r="G1" s="5"/>
      <c r="K1" s="3"/>
    </row>
    <row r="2" spans="1:14" s="3" customFormat="1" ht="24" customHeight="1">
      <c r="A2" s="10" t="s">
        <v>18</v>
      </c>
      <c r="C2"/>
      <c r="D2" s="12"/>
      <c r="E2" s="6"/>
      <c r="F2" s="6"/>
      <c r="G2" s="6"/>
    </row>
    <row r="3" spans="1:14" s="21" customFormat="1" ht="15" customHeight="1">
      <c r="A3" s="15"/>
      <c r="B3" s="18"/>
      <c r="C3" s="18"/>
      <c r="D3" s="19"/>
      <c r="E3" s="20"/>
      <c r="F3" s="20"/>
      <c r="G3" s="20"/>
    </row>
    <row r="4" spans="1:14" s="4" customFormat="1" ht="14.25" customHeight="1">
      <c r="A4" s="11"/>
      <c r="B4"/>
      <c r="C4"/>
      <c r="D4" s="12"/>
      <c r="E4" s="7"/>
      <c r="F4" s="7"/>
      <c r="G4" s="7"/>
    </row>
    <row r="5" spans="1:14" s="60" customFormat="1" ht="12.75" customHeight="1">
      <c r="A5" s="60" t="s">
        <v>22</v>
      </c>
      <c r="B5" s="61"/>
      <c r="C5" s="99" t="s">
        <v>43</v>
      </c>
      <c r="D5" s="99"/>
      <c r="E5" s="99"/>
      <c r="F5" s="99"/>
      <c r="G5" s="62"/>
      <c r="H5" s="60" t="s">
        <v>23</v>
      </c>
    </row>
    <row r="6" spans="1:14" s="71" customFormat="1" ht="12.75" customHeight="1">
      <c r="A6" s="63" t="s">
        <v>48</v>
      </c>
      <c r="B6" s="64"/>
      <c r="C6" s="64"/>
      <c r="D6" s="65" t="s">
        <v>1</v>
      </c>
      <c r="E6" s="96" t="s">
        <v>41</v>
      </c>
      <c r="F6" s="96"/>
      <c r="G6" s="66"/>
      <c r="H6" s="67" t="s">
        <v>49</v>
      </c>
      <c r="I6" s="68"/>
      <c r="J6" s="69"/>
      <c r="K6" s="70" t="s">
        <v>19</v>
      </c>
    </row>
    <row r="7" spans="1:14" s="34" customFormat="1" ht="12" customHeight="1">
      <c r="A7" s="35" t="s">
        <v>2</v>
      </c>
      <c r="B7" s="35"/>
      <c r="C7" s="35"/>
      <c r="D7" s="79">
        <v>1831442</v>
      </c>
      <c r="E7" s="82">
        <f>D7/$D$31</f>
        <v>0.30735741118155185</v>
      </c>
      <c r="F7" s="49"/>
      <c r="G7" s="35"/>
    </row>
    <row r="8" spans="1:14" s="34" customFormat="1" ht="12" customHeight="1">
      <c r="A8" s="43" t="s">
        <v>3</v>
      </c>
      <c r="B8" s="43"/>
      <c r="C8" s="43"/>
      <c r="D8" s="85">
        <v>679573</v>
      </c>
      <c r="E8" s="86">
        <f>D8/$D$31</f>
        <v>0.11404772741308802</v>
      </c>
      <c r="F8" s="44"/>
      <c r="G8" s="39"/>
      <c r="H8" s="40" t="s">
        <v>25</v>
      </c>
      <c r="I8" s="39"/>
      <c r="J8" s="39"/>
      <c r="K8" s="35"/>
    </row>
    <row r="9" spans="1:14" s="34" customFormat="1" ht="12" customHeight="1">
      <c r="A9" s="35" t="s">
        <v>29</v>
      </c>
      <c r="B9" s="35"/>
      <c r="C9" s="35"/>
      <c r="D9" s="80">
        <v>1347</v>
      </c>
      <c r="E9" s="82">
        <f>D9/$D$31</f>
        <v>2.2605708117513432E-4</v>
      </c>
      <c r="F9" s="49"/>
      <c r="G9" s="35"/>
      <c r="H9" s="35"/>
      <c r="I9" s="35" t="s">
        <v>20</v>
      </c>
      <c r="J9" s="35"/>
      <c r="K9" s="87">
        <v>1819</v>
      </c>
    </row>
    <row r="10" spans="1:14" s="34" customFormat="1" ht="12" customHeight="1">
      <c r="A10" s="45" t="s">
        <v>30</v>
      </c>
      <c r="B10" s="43"/>
      <c r="C10" s="43"/>
      <c r="D10" s="97">
        <v>26174</v>
      </c>
      <c r="E10" s="98">
        <f>D10/$D$31</f>
        <v>4.392589489738653E-3</v>
      </c>
      <c r="F10" s="44"/>
      <c r="G10" s="35"/>
      <c r="H10" s="43"/>
      <c r="I10" s="43" t="s">
        <v>21</v>
      </c>
      <c r="J10" s="43"/>
      <c r="K10" s="88">
        <v>10261</v>
      </c>
    </row>
    <row r="11" spans="1:14" s="37" customFormat="1" ht="12" customHeight="1">
      <c r="A11" s="48"/>
      <c r="B11" s="48" t="s">
        <v>31</v>
      </c>
      <c r="C11" s="48"/>
      <c r="D11" s="97"/>
      <c r="E11" s="98"/>
      <c r="F11" s="56"/>
      <c r="G11" s="38"/>
      <c r="H11" s="90"/>
      <c r="I11" s="53" t="s">
        <v>45</v>
      </c>
      <c r="J11" s="53"/>
      <c r="K11" s="91">
        <v>3</v>
      </c>
    </row>
    <row r="12" spans="1:14" s="34" customFormat="1" ht="12" customHeight="1">
      <c r="A12" s="35" t="s">
        <v>32</v>
      </c>
      <c r="B12" s="35"/>
      <c r="C12" s="35"/>
      <c r="D12" s="80">
        <v>106832</v>
      </c>
      <c r="E12" s="82">
        <f t="shared" ref="E12:E18" si="0">D12/$D$31</f>
        <v>1.7928827094359279E-2</v>
      </c>
      <c r="F12" s="49"/>
      <c r="G12" s="35"/>
      <c r="H12" s="28" t="s">
        <v>24</v>
      </c>
      <c r="I12" s="39"/>
      <c r="J12" s="39"/>
      <c r="K12" s="89">
        <f>SUM(K9:K11)</f>
        <v>12083</v>
      </c>
      <c r="N12" s="41"/>
    </row>
    <row r="13" spans="1:14" s="34" customFormat="1" ht="12" customHeight="1">
      <c r="A13" s="43" t="s">
        <v>33</v>
      </c>
      <c r="B13" s="43"/>
      <c r="C13" s="43"/>
      <c r="D13" s="85">
        <v>340576</v>
      </c>
      <c r="E13" s="86">
        <f t="shared" si="0"/>
        <v>5.7156359672088007E-2</v>
      </c>
      <c r="F13" s="44"/>
      <c r="G13" s="35"/>
      <c r="K13" s="42"/>
    </row>
    <row r="14" spans="1:14" s="34" customFormat="1" ht="12" customHeight="1">
      <c r="A14" s="35" t="s">
        <v>4</v>
      </c>
      <c r="B14" s="35"/>
      <c r="C14" s="35"/>
      <c r="D14" s="80">
        <v>328517</v>
      </c>
      <c r="E14" s="82">
        <f>D14/$D$31</f>
        <v>5.5132586589763624E-2</v>
      </c>
      <c r="F14" s="49"/>
      <c r="G14" s="39"/>
      <c r="K14" s="42"/>
    </row>
    <row r="15" spans="1:14" s="34" customFormat="1" ht="12" customHeight="1">
      <c r="A15" s="57" t="s">
        <v>5</v>
      </c>
      <c r="B15" s="57"/>
      <c r="C15" s="57"/>
      <c r="D15" s="85">
        <v>145819</v>
      </c>
      <c r="E15" s="86">
        <f t="shared" si="0"/>
        <v>2.4471727928639133E-2</v>
      </c>
      <c r="F15" s="44"/>
      <c r="G15" s="35"/>
      <c r="H15" s="22"/>
      <c r="I15" s="22"/>
      <c r="J15" s="22"/>
      <c r="K15" s="22"/>
    </row>
    <row r="16" spans="1:14" s="34" customFormat="1" ht="12" customHeight="1">
      <c r="A16" s="35" t="s">
        <v>6</v>
      </c>
      <c r="B16" s="35"/>
      <c r="C16" s="35"/>
      <c r="D16" s="80">
        <v>11632</v>
      </c>
      <c r="E16" s="82">
        <f t="shared" si="0"/>
        <v>1.9521128197692371E-3</v>
      </c>
      <c r="F16" s="49"/>
      <c r="G16" s="35"/>
      <c r="H16" s="27" t="s">
        <v>46</v>
      </c>
      <c r="I16" s="78"/>
      <c r="J16" s="78"/>
      <c r="K16" s="22"/>
    </row>
    <row r="17" spans="1:11" s="34" customFormat="1" ht="12" customHeight="1">
      <c r="A17" s="43" t="s">
        <v>7</v>
      </c>
      <c r="B17" s="43"/>
      <c r="C17" s="43"/>
      <c r="D17" s="85">
        <v>119318</v>
      </c>
      <c r="E17" s="86">
        <f t="shared" si="0"/>
        <v>2.0024260439238811E-2</v>
      </c>
      <c r="F17" s="44"/>
      <c r="G17" s="35"/>
      <c r="H17" s="22"/>
      <c r="I17" s="22" t="s">
        <v>36</v>
      </c>
      <c r="J17" s="22"/>
      <c r="K17" s="92">
        <v>51</v>
      </c>
    </row>
    <row r="18" spans="1:11" s="34" customFormat="1" ht="12" customHeight="1">
      <c r="A18" s="35" t="s">
        <v>13</v>
      </c>
      <c r="B18" s="35"/>
      <c r="C18" s="35"/>
      <c r="D18" s="94">
        <v>1233197</v>
      </c>
      <c r="E18" s="95">
        <f t="shared" si="0"/>
        <v>0.20695836253447078</v>
      </c>
      <c r="F18" s="49"/>
      <c r="G18" s="35"/>
      <c r="H18" s="45"/>
      <c r="I18" s="43" t="s">
        <v>47</v>
      </c>
      <c r="J18" s="43"/>
      <c r="K18" s="88">
        <v>25</v>
      </c>
    </row>
    <row r="19" spans="1:11" s="22" customFormat="1" ht="12" customHeight="1">
      <c r="A19" s="23"/>
      <c r="B19" s="23" t="s">
        <v>12</v>
      </c>
      <c r="C19" s="23"/>
      <c r="D19" s="94"/>
      <c r="E19" s="95"/>
      <c r="F19" s="50"/>
      <c r="G19" s="23"/>
      <c r="H19" s="24"/>
      <c r="I19" s="24" t="s">
        <v>34</v>
      </c>
      <c r="J19" s="24"/>
      <c r="K19" s="92">
        <v>179</v>
      </c>
    </row>
    <row r="20" spans="1:11" s="22" customFormat="1" ht="12" customHeight="1">
      <c r="A20" s="23"/>
      <c r="B20" s="35" t="s">
        <v>40</v>
      </c>
      <c r="C20" s="23"/>
      <c r="D20" s="94"/>
      <c r="E20" s="95"/>
      <c r="F20" s="50"/>
      <c r="G20" s="25"/>
      <c r="H20" s="58"/>
      <c r="I20" s="47" t="s">
        <v>35</v>
      </c>
      <c r="J20" s="47"/>
      <c r="K20" s="93">
        <v>26</v>
      </c>
    </row>
    <row r="21" spans="1:11" s="22" customFormat="1" ht="12" customHeight="1">
      <c r="A21" s="23"/>
      <c r="B21" s="38" t="s">
        <v>28</v>
      </c>
      <c r="C21" s="23"/>
      <c r="D21" s="94"/>
      <c r="E21" s="95"/>
      <c r="F21" s="50"/>
      <c r="G21" s="23"/>
      <c r="H21" s="34"/>
      <c r="I21" s="34"/>
      <c r="J21" s="34"/>
      <c r="K21" s="36"/>
    </row>
    <row r="22" spans="1:11" s="34" customFormat="1" ht="12" customHeight="1">
      <c r="A22" s="43" t="s">
        <v>8</v>
      </c>
      <c r="B22" s="43"/>
      <c r="C22" s="43"/>
      <c r="D22" s="85">
        <v>252411</v>
      </c>
      <c r="E22" s="86">
        <f>D22/$D$31</f>
        <v>4.2360277592054067E-2</v>
      </c>
      <c r="F22" s="44"/>
      <c r="G22" s="51"/>
      <c r="H22" s="76"/>
      <c r="I22" s="76"/>
      <c r="J22" s="76"/>
      <c r="K22" s="77"/>
    </row>
    <row r="23" spans="1:11" s="34" customFormat="1" ht="12" customHeight="1">
      <c r="A23" s="35" t="s">
        <v>15</v>
      </c>
      <c r="B23" s="35"/>
      <c r="C23" s="35"/>
      <c r="D23" s="94">
        <v>455158</v>
      </c>
      <c r="E23" s="95">
        <f>D23/$D$31</f>
        <v>7.6385812140691747E-2</v>
      </c>
      <c r="F23" s="49"/>
      <c r="G23" s="35"/>
      <c r="H23" s="1"/>
      <c r="I23" s="1"/>
      <c r="J23" s="1"/>
      <c r="K23" s="1"/>
    </row>
    <row r="24" spans="1:11" s="22" customFormat="1" ht="12" customHeight="1">
      <c r="A24" s="23"/>
      <c r="B24" s="23" t="s">
        <v>14</v>
      </c>
      <c r="C24" s="23"/>
      <c r="D24" s="94"/>
      <c r="E24" s="95"/>
      <c r="F24" s="50"/>
      <c r="G24" s="23"/>
      <c r="H24" s="33"/>
      <c r="I24" s="33"/>
      <c r="J24" s="33"/>
      <c r="K24" s="33"/>
    </row>
    <row r="25" spans="1:11" s="22" customFormat="1" ht="12" customHeight="1">
      <c r="A25" s="23"/>
      <c r="B25" s="35" t="s">
        <v>17</v>
      </c>
      <c r="C25" s="23"/>
      <c r="D25" s="94"/>
      <c r="E25" s="95"/>
      <c r="F25" s="50"/>
      <c r="G25" s="23"/>
      <c r="H25" s="1"/>
      <c r="I25" s="1"/>
      <c r="J25" s="1"/>
      <c r="K25" s="1"/>
    </row>
    <row r="26" spans="1:11" s="22" customFormat="1" ht="12" customHeight="1">
      <c r="A26" s="23"/>
      <c r="B26" s="38" t="s">
        <v>16</v>
      </c>
      <c r="C26" s="25"/>
      <c r="D26" s="94"/>
      <c r="E26" s="95"/>
      <c r="F26" s="50"/>
      <c r="G26" s="23"/>
      <c r="H26" s="1"/>
      <c r="I26" s="1"/>
      <c r="J26" s="1"/>
      <c r="K26" s="1"/>
    </row>
    <row r="27" spans="1:11" s="24" customFormat="1" ht="12" customHeight="1">
      <c r="A27" s="45" t="s">
        <v>10</v>
      </c>
      <c r="B27" s="45"/>
      <c r="C27" s="47"/>
      <c r="D27" s="97">
        <v>303238</v>
      </c>
      <c r="E27" s="98">
        <f>D27/$D$31</f>
        <v>5.0890198352921592E-2</v>
      </c>
      <c r="F27" s="46"/>
      <c r="G27" s="25"/>
      <c r="H27" s="1"/>
      <c r="I27" s="1"/>
      <c r="J27" s="1"/>
      <c r="K27" s="1"/>
    </row>
    <row r="28" spans="1:11" s="26" customFormat="1" ht="12" customHeight="1">
      <c r="A28" s="45"/>
      <c r="B28" s="45" t="s">
        <v>27</v>
      </c>
      <c r="C28" s="45"/>
      <c r="D28" s="97"/>
      <c r="E28" s="98"/>
      <c r="F28" s="46"/>
      <c r="G28" s="52"/>
      <c r="H28" s="1"/>
      <c r="I28" s="1"/>
      <c r="J28" s="1"/>
      <c r="K28" s="1"/>
    </row>
    <row r="29" spans="1:11" s="26" customFormat="1" ht="12" customHeight="1">
      <c r="A29" s="45"/>
      <c r="B29" s="48" t="s">
        <v>26</v>
      </c>
      <c r="C29" s="45"/>
      <c r="D29" s="97"/>
      <c r="E29" s="98"/>
      <c r="F29" s="46"/>
      <c r="G29" s="52"/>
      <c r="H29" s="1"/>
      <c r="I29" s="1"/>
      <c r="J29" s="1"/>
      <c r="K29" s="1"/>
    </row>
    <row r="30" spans="1:11" s="36" customFormat="1" ht="12" customHeight="1">
      <c r="A30" s="53" t="s">
        <v>42</v>
      </c>
      <c r="B30" s="53"/>
      <c r="C30" s="53"/>
      <c r="D30" s="81">
        <v>123438</v>
      </c>
      <c r="E30" s="83">
        <f>D30/$D$31</f>
        <v>2.0715689670450059E-2</v>
      </c>
      <c r="F30" s="54"/>
      <c r="G30" s="55"/>
      <c r="H30" s="1"/>
      <c r="I30" s="1"/>
      <c r="J30" s="1"/>
      <c r="K30" s="1"/>
    </row>
    <row r="31" spans="1:11" s="77" customFormat="1" ht="15" customHeight="1">
      <c r="A31" s="72" t="s">
        <v>11</v>
      </c>
      <c r="B31" s="73"/>
      <c r="C31" s="73"/>
      <c r="D31" s="74">
        <f>SUM(D7:D30)</f>
        <v>5958672</v>
      </c>
      <c r="E31" s="84">
        <f>D31/$D$31</f>
        <v>1</v>
      </c>
      <c r="F31" s="75"/>
      <c r="G31" s="75"/>
      <c r="H31" s="1"/>
      <c r="I31" s="1"/>
      <c r="J31" s="1"/>
      <c r="K31" s="1"/>
    </row>
    <row r="32" spans="1:11" ht="10.5" customHeight="1"/>
    <row r="33" spans="1:11" s="33" customFormat="1" ht="18" customHeight="1">
      <c r="A33" s="77" t="s">
        <v>50</v>
      </c>
      <c r="B33" s="29"/>
      <c r="C33" s="29"/>
      <c r="D33" s="30"/>
      <c r="E33" s="31"/>
      <c r="F33" s="31"/>
      <c r="G33" s="32"/>
      <c r="H33" s="1"/>
      <c r="I33" s="1"/>
      <c r="J33" s="1"/>
      <c r="K33" s="1"/>
    </row>
    <row r="35" spans="1:11" ht="12.75" customHeight="1">
      <c r="A35"/>
      <c r="B35" s="9"/>
      <c r="C35" s="9"/>
      <c r="D35" s="7"/>
      <c r="E35" s="9"/>
      <c r="F35" s="9"/>
    </row>
    <row r="56" spans="8:11" ht="12.75" customHeight="1">
      <c r="H56" s="16"/>
      <c r="I56" s="16"/>
      <c r="J56" s="16"/>
      <c r="K56" s="16"/>
    </row>
    <row r="57" spans="8:11" ht="12.75" customHeight="1">
      <c r="H57" s="16"/>
      <c r="I57" s="16"/>
      <c r="J57" s="16"/>
      <c r="K57" s="16"/>
    </row>
    <row r="62" spans="8:11" ht="3.75" customHeight="1">
      <c r="H62" s="16"/>
      <c r="I62" s="16"/>
      <c r="J62" s="16"/>
      <c r="K62" s="16"/>
    </row>
    <row r="63" spans="8:11" ht="3.75" customHeight="1">
      <c r="H63" s="16"/>
      <c r="I63" s="16"/>
      <c r="J63" s="16"/>
      <c r="K63" s="16"/>
    </row>
    <row r="65" spans="1:11" s="16" customFormat="1" ht="15" customHeight="1">
      <c r="A65" s="15" t="s">
        <v>44</v>
      </c>
      <c r="D65" s="17"/>
      <c r="E65" s="17"/>
      <c r="F65" s="17"/>
      <c r="G65" s="17"/>
      <c r="H65" s="1"/>
      <c r="I65" s="1"/>
      <c r="J65" s="1"/>
      <c r="K65" s="1"/>
    </row>
    <row r="66" spans="1:11" s="16" customFormat="1" ht="15" customHeight="1">
      <c r="A66" s="15" t="s">
        <v>51</v>
      </c>
      <c r="D66" s="17"/>
      <c r="E66" s="17"/>
      <c r="F66" s="17"/>
      <c r="G66" s="17"/>
      <c r="H66" s="1"/>
      <c r="I66" s="1"/>
      <c r="J66" s="1"/>
      <c r="K66" s="1"/>
    </row>
    <row r="71" spans="1:11" s="16" customFormat="1" ht="15" customHeight="1">
      <c r="C71" s="17"/>
      <c r="D71" s="17"/>
      <c r="E71" s="17"/>
      <c r="F71" s="17"/>
      <c r="H71" s="1"/>
      <c r="I71" s="1"/>
      <c r="J71" s="1"/>
      <c r="K71" s="1"/>
    </row>
    <row r="72" spans="1:11" s="16" customFormat="1" ht="15" customHeight="1">
      <c r="C72" s="17"/>
      <c r="D72" s="17"/>
      <c r="E72" s="17"/>
      <c r="F72" s="17"/>
      <c r="H72" s="1"/>
      <c r="I72" s="1"/>
      <c r="J72" s="1"/>
      <c r="K72" s="1"/>
    </row>
  </sheetData>
  <mergeCells count="10">
    <mergeCell ref="C5:F5"/>
    <mergeCell ref="D10:D11"/>
    <mergeCell ref="E10:E11"/>
    <mergeCell ref="D18:D21"/>
    <mergeCell ref="E18:E21"/>
    <mergeCell ref="D23:D26"/>
    <mergeCell ref="E23:E26"/>
    <mergeCell ref="E6:F6"/>
    <mergeCell ref="D27:D29"/>
    <mergeCell ref="E27:E29"/>
  </mergeCells>
  <phoneticPr fontId="0" type="noConversion"/>
  <printOptions horizontalCentered="1" verticalCentered="1"/>
  <pageMargins left="0.5" right="0.5" top="0.5" bottom="0.5" header="0.3" footer="3.2"/>
  <pageSetup scale="85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B2" sqref="B2"/>
    </sheetView>
  </sheetViews>
  <sheetFormatPr defaultRowHeight="13.2"/>
  <cols>
    <col min="1" max="1" width="32.109375" customWidth="1"/>
  </cols>
  <sheetData>
    <row r="1" spans="1:3">
      <c r="B1" t="s">
        <v>38</v>
      </c>
      <c r="C1" t="s">
        <v>37</v>
      </c>
    </row>
    <row r="2" spans="1:3">
      <c r="A2" s="59" t="s">
        <v>2</v>
      </c>
      <c r="B2" s="13">
        <f>C2/C$17</f>
        <v>0.30735741118155185</v>
      </c>
      <c r="C2">
        <f>'Building Facilities &amp; Land'!D7</f>
        <v>1831442</v>
      </c>
    </row>
    <row r="3" spans="1:3">
      <c r="A3" s="59" t="s">
        <v>3</v>
      </c>
      <c r="B3" s="13">
        <f t="shared" ref="B3:B16" si="0">C3/C$17</f>
        <v>0.11404772741308802</v>
      </c>
      <c r="C3">
        <f>'Building Facilities &amp; Land'!D8</f>
        <v>679573</v>
      </c>
    </row>
    <row r="4" spans="1:3">
      <c r="A4" s="59" t="s">
        <v>29</v>
      </c>
      <c r="B4" s="13">
        <f t="shared" si="0"/>
        <v>2.2605708117513432E-4</v>
      </c>
      <c r="C4">
        <f>'Building Facilities &amp; Land'!D9</f>
        <v>1347</v>
      </c>
    </row>
    <row r="5" spans="1:3">
      <c r="A5" s="59" t="s">
        <v>39</v>
      </c>
      <c r="B5" s="13">
        <f t="shared" si="0"/>
        <v>4.392589489738653E-3</v>
      </c>
      <c r="C5">
        <f>'Building Facilities &amp; Land'!D10</f>
        <v>26174</v>
      </c>
    </row>
    <row r="6" spans="1:3">
      <c r="A6" s="59" t="s">
        <v>32</v>
      </c>
      <c r="B6" s="13">
        <f t="shared" si="0"/>
        <v>1.7928827094359279E-2</v>
      </c>
      <c r="C6">
        <f>'Building Facilities &amp; Land'!D12</f>
        <v>106832</v>
      </c>
    </row>
    <row r="7" spans="1:3">
      <c r="A7" s="59" t="s">
        <v>33</v>
      </c>
      <c r="B7" s="13">
        <f t="shared" si="0"/>
        <v>5.7156359672088007E-2</v>
      </c>
      <c r="C7">
        <f>'Building Facilities &amp; Land'!D13</f>
        <v>340576</v>
      </c>
    </row>
    <row r="8" spans="1:3">
      <c r="A8" s="59" t="s">
        <v>4</v>
      </c>
      <c r="B8" s="13">
        <f t="shared" si="0"/>
        <v>5.5132586589763624E-2</v>
      </c>
      <c r="C8">
        <f>'Building Facilities &amp; Land'!D14</f>
        <v>328517</v>
      </c>
    </row>
    <row r="9" spans="1:3">
      <c r="A9" s="59" t="s">
        <v>5</v>
      </c>
      <c r="B9" s="13">
        <f t="shared" si="0"/>
        <v>2.4471727928639133E-2</v>
      </c>
      <c r="C9">
        <f>'Building Facilities &amp; Land'!D15</f>
        <v>145819</v>
      </c>
    </row>
    <row r="10" spans="1:3">
      <c r="A10" s="59" t="s">
        <v>6</v>
      </c>
      <c r="B10" s="13">
        <f t="shared" si="0"/>
        <v>1.9521128197692371E-3</v>
      </c>
      <c r="C10">
        <f>'Building Facilities &amp; Land'!D16</f>
        <v>11632</v>
      </c>
    </row>
    <row r="11" spans="1:3">
      <c r="A11" s="59" t="s">
        <v>7</v>
      </c>
      <c r="B11" s="13">
        <f t="shared" si="0"/>
        <v>2.0024260439238811E-2</v>
      </c>
      <c r="C11">
        <f>'Building Facilities &amp; Land'!D17</f>
        <v>119318</v>
      </c>
    </row>
    <row r="12" spans="1:3">
      <c r="A12" s="59" t="s">
        <v>13</v>
      </c>
      <c r="B12" s="13">
        <f t="shared" si="0"/>
        <v>0.20695836253447078</v>
      </c>
      <c r="C12">
        <f>'Building Facilities &amp; Land'!D18</f>
        <v>1233197</v>
      </c>
    </row>
    <row r="13" spans="1:3">
      <c r="A13" s="59" t="s">
        <v>8</v>
      </c>
      <c r="B13" s="13">
        <f t="shared" si="0"/>
        <v>4.2360277592054067E-2</v>
      </c>
      <c r="C13">
        <f>'Building Facilities &amp; Land'!D22</f>
        <v>252411</v>
      </c>
    </row>
    <row r="14" spans="1:3">
      <c r="A14" s="59" t="s">
        <v>15</v>
      </c>
      <c r="B14" s="13">
        <f t="shared" si="0"/>
        <v>7.6385812140691747E-2</v>
      </c>
      <c r="C14">
        <f>'Building Facilities &amp; Land'!D23</f>
        <v>455158</v>
      </c>
    </row>
    <row r="15" spans="1:3">
      <c r="A15" s="59" t="s">
        <v>10</v>
      </c>
      <c r="B15" s="13">
        <f t="shared" si="0"/>
        <v>5.0890198352921592E-2</v>
      </c>
      <c r="C15">
        <f>'Building Facilities &amp; Land'!D27</f>
        <v>303238</v>
      </c>
    </row>
    <row r="16" spans="1:3">
      <c r="A16" s="59" t="s">
        <v>9</v>
      </c>
      <c r="B16" s="13">
        <f t="shared" si="0"/>
        <v>2.0715689670450059E-2</v>
      </c>
      <c r="C16">
        <f>'Building Facilities &amp; Land'!D30</f>
        <v>123438</v>
      </c>
    </row>
    <row r="17" spans="2:3">
      <c r="B17" s="14">
        <f>SUM(B2:B16)</f>
        <v>1</v>
      </c>
      <c r="C17">
        <f>SUM(C2:C16)</f>
        <v>5958672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Building Facilities &amp; Land</vt:lpstr>
      <vt:lpstr>Data for Chart</vt:lpstr>
      <vt:lpstr>'Building Facilities &amp; Land'!Print_Area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Andringa, Chris [I RES]</cp:lastModifiedBy>
  <cp:lastPrinted>2020-01-22T18:04:26Z</cp:lastPrinted>
  <dcterms:created xsi:type="dcterms:W3CDTF">1999-11-08T17:50:27Z</dcterms:created>
  <dcterms:modified xsi:type="dcterms:W3CDTF">2023-08-23T18:24:32Z</dcterms:modified>
</cp:coreProperties>
</file>