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19608" windowHeight="13860"/>
  </bookViews>
  <sheets>
    <sheet name="Departmental Data Degrees" sheetId="1" r:id="rId1"/>
  </sheets>
  <definedNames>
    <definedName name="_xlnm.Print_Area" localSheetId="0">'Departmental Data Degrees'!$A$1:$H$168</definedName>
  </definedNames>
  <calcPr calcId="162913"/>
</workbook>
</file>

<file path=xl/calcChain.xml><?xml version="1.0" encoding="utf-8"?>
<calcChain xmlns="http://schemas.openxmlformats.org/spreadsheetml/2006/main">
  <c r="C76" i="1" l="1"/>
  <c r="E92" i="1" l="1"/>
  <c r="E75" i="1"/>
  <c r="E16" i="1"/>
  <c r="E14" i="1"/>
  <c r="E22" i="1" l="1"/>
  <c r="E131" i="1" l="1"/>
  <c r="G36" i="1"/>
  <c r="E23" i="1"/>
  <c r="E105" i="1" l="1"/>
  <c r="E106" i="1"/>
  <c r="E107" i="1"/>
  <c r="E104" i="1"/>
  <c r="E111" i="1"/>
  <c r="C36" i="1"/>
  <c r="G26" i="1" l="1"/>
  <c r="E8" i="1" l="1"/>
  <c r="E100" i="1"/>
  <c r="E99" i="1"/>
  <c r="E97" i="1"/>
  <c r="E96" i="1"/>
  <c r="E95" i="1"/>
  <c r="E94" i="1"/>
  <c r="E93" i="1"/>
  <c r="E91" i="1"/>
  <c r="E90" i="1"/>
  <c r="E89" i="1"/>
  <c r="E83" i="1"/>
  <c r="E82" i="1"/>
  <c r="E80" i="1"/>
  <c r="E74" i="1"/>
  <c r="E73" i="1"/>
  <c r="E72" i="1"/>
  <c r="E71" i="1"/>
  <c r="E69" i="1"/>
  <c r="E59" i="1"/>
  <c r="E58" i="1"/>
  <c r="E57" i="1"/>
  <c r="E56" i="1"/>
  <c r="E55" i="1"/>
  <c r="E54" i="1"/>
  <c r="E53" i="1"/>
  <c r="E52" i="1"/>
  <c r="E51" i="1"/>
  <c r="E50" i="1"/>
  <c r="E46" i="1"/>
  <c r="E45" i="1"/>
  <c r="E44" i="1"/>
  <c r="E43" i="1"/>
  <c r="E42" i="1"/>
  <c r="E41" i="1"/>
  <c r="E40" i="1"/>
  <c r="E39" i="1"/>
  <c r="E30" i="1"/>
  <c r="E32" i="1"/>
  <c r="E33" i="1"/>
  <c r="E34" i="1"/>
  <c r="E35" i="1"/>
  <c r="E29" i="1"/>
  <c r="E24" i="1"/>
  <c r="E20" i="1"/>
  <c r="E19" i="1"/>
  <c r="E18" i="1"/>
  <c r="E17" i="1"/>
  <c r="E15" i="1"/>
  <c r="E13" i="1"/>
  <c r="E12" i="1"/>
  <c r="E11" i="1"/>
  <c r="E10" i="1"/>
  <c r="E9" i="1"/>
  <c r="D60" i="1"/>
  <c r="E85" i="1"/>
  <c r="E81" i="1"/>
  <c r="E84" i="1"/>
  <c r="E68" i="1"/>
  <c r="E21" i="1"/>
  <c r="E70" i="1"/>
  <c r="E98" i="1"/>
  <c r="E31" i="1" l="1"/>
  <c r="D36" i="1"/>
  <c r="E36" i="1" s="1"/>
  <c r="G76" i="1"/>
  <c r="H47" i="1" l="1"/>
  <c r="C26" i="1" l="1"/>
  <c r="H36" i="1" l="1"/>
  <c r="H127" i="1" l="1"/>
  <c r="G127" i="1"/>
  <c r="F127" i="1"/>
  <c r="F129" i="1" s="1"/>
  <c r="F133" i="1" s="1"/>
  <c r="D127" i="1"/>
  <c r="C127" i="1"/>
  <c r="H108" i="1"/>
  <c r="G108" i="1"/>
  <c r="D108" i="1"/>
  <c r="C108" i="1"/>
  <c r="H101" i="1"/>
  <c r="G101" i="1"/>
  <c r="D101" i="1"/>
  <c r="C101" i="1"/>
  <c r="H86" i="1"/>
  <c r="G86" i="1"/>
  <c r="D86" i="1"/>
  <c r="C86" i="1"/>
  <c r="H76" i="1"/>
  <c r="D76" i="1"/>
  <c r="H60" i="1"/>
  <c r="G60" i="1"/>
  <c r="C60" i="1"/>
  <c r="G47" i="1"/>
  <c r="D47" i="1"/>
  <c r="C47" i="1"/>
  <c r="H26" i="1"/>
  <c r="D26" i="1"/>
  <c r="C112" i="1" l="1"/>
  <c r="C129" i="1" s="1"/>
  <c r="E108" i="1"/>
  <c r="E101" i="1"/>
  <c r="E60" i="1"/>
  <c r="G112" i="1"/>
  <c r="G129" i="1" s="1"/>
  <c r="G133" i="1" s="1"/>
  <c r="E47" i="1"/>
  <c r="D112" i="1"/>
  <c r="D129" i="1" s="1"/>
  <c r="E86" i="1"/>
  <c r="H112" i="1"/>
  <c r="H129" i="1" s="1"/>
  <c r="H133" i="1" s="1"/>
  <c r="E26" i="1"/>
  <c r="D133" i="1" l="1"/>
  <c r="E112" i="1"/>
  <c r="E76" i="1"/>
  <c r="E129" i="1" l="1"/>
  <c r="E133" i="1" s="1"/>
  <c r="C133" i="1"/>
</calcChain>
</file>

<file path=xl/comments1.xml><?xml version="1.0" encoding="utf-8"?>
<comments xmlns="http://schemas.openxmlformats.org/spreadsheetml/2006/main">
  <authors>
    <author>Dobbe, Nadine K [I RES]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Environ Sci Ag, Seed Science</t>
        </r>
      </text>
    </comment>
    <comment ref="C8" authorId="0" shapeId="0">
      <text/>
    </comment>
    <comment ref="A22" authorId="0" shapeId="0">
      <text>
        <r>
          <rPr>
            <sz val="9"/>
            <color indexed="81"/>
            <rFont val="Tahoma"/>
            <family val="2"/>
          </rPr>
          <t>includes Plant Path and Microbiology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 xml:space="preserve">includes Actuarial Science
</t>
        </r>
      </text>
    </comment>
    <comment ref="A75" authorId="0" shapeId="0">
      <text>
        <r>
          <rPr>
            <sz val="9"/>
            <color indexed="81"/>
            <rFont val="Tahoma"/>
            <family val="2"/>
          </rPr>
          <t>includes Family &amp; Consumer Sciences</t>
        </r>
      </text>
    </comment>
    <comment ref="A85" authorId="0" shapeId="0">
      <text>
        <r>
          <rPr>
            <sz val="9"/>
            <color indexed="81"/>
            <rFont val="Tahoma"/>
            <family val="2"/>
          </rPr>
          <t>Includes International Studies and Anthropology</t>
        </r>
      </text>
    </comment>
    <comment ref="A107" authorId="0" shapeId="0">
      <text>
        <r>
          <rPr>
            <sz val="9"/>
            <color indexed="81"/>
            <rFont val="Tahoma"/>
            <family val="2"/>
          </rPr>
          <t>includes Criminal Justice Studies</t>
        </r>
      </text>
    </comment>
    <comment ref="A111" authorId="0" shapeId="0">
      <text>
        <r>
          <rPr>
            <sz val="9"/>
            <color indexed="81"/>
            <rFont val="Tahoma"/>
            <family val="2"/>
          </rPr>
          <t xml:space="preserve">Includes Women and Gender Studies and Data Science
</t>
        </r>
      </text>
    </comment>
    <comment ref="A131" authorId="0" shapeId="0">
      <text>
        <r>
          <rPr>
            <sz val="8"/>
            <color indexed="81"/>
            <rFont val="Tahoma"/>
            <family val="2"/>
          </rPr>
          <t xml:space="preserve">includes Environmental Studies (2nd Majors); and programs classified as university interdiciplinary
</t>
        </r>
      </text>
    </comment>
  </commentList>
</comments>
</file>

<file path=xl/sharedStrings.xml><?xml version="1.0" encoding="utf-8"?>
<sst xmlns="http://schemas.openxmlformats.org/spreadsheetml/2006/main" count="145" uniqueCount="122">
  <si>
    <t>Departmental Data within College: Degrees Awarded</t>
  </si>
  <si>
    <r>
      <t>COLLEGE/DEPARTMENT</t>
    </r>
    <r>
      <rPr>
        <vertAlign val="superscript"/>
        <sz val="9"/>
        <rFont val="Univers 55"/>
        <family val="2"/>
      </rPr>
      <t>1</t>
    </r>
  </si>
  <si>
    <r>
      <t>DEGREES</t>
    </r>
    <r>
      <rPr>
        <vertAlign val="superscript"/>
        <sz val="9"/>
        <rFont val="Univers 55"/>
        <family val="2"/>
      </rPr>
      <t>2</t>
    </r>
  </si>
  <si>
    <r>
      <t>2ND MAJOR</t>
    </r>
    <r>
      <rPr>
        <vertAlign val="superscript"/>
        <sz val="9"/>
        <rFont val="Univers 55"/>
        <family val="2"/>
      </rPr>
      <t>3</t>
    </r>
  </si>
  <si>
    <r>
      <t>DEPT MAJORS</t>
    </r>
    <r>
      <rPr>
        <vertAlign val="superscript"/>
        <sz val="9"/>
        <rFont val="Univers 55"/>
        <family val="2"/>
      </rPr>
      <t>4</t>
    </r>
  </si>
  <si>
    <t>MASTER'S</t>
  </si>
  <si>
    <t>PH D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</si>
  <si>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</si>
  <si>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</si>
  <si>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</si>
  <si>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</si>
  <si>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</si>
  <si>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</si>
  <si>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</si>
  <si>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</si>
  <si>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Entomology</t>
  </si>
  <si>
    <t>Food Sci/Human Nutr</t>
  </si>
  <si>
    <t>Horticulture</t>
  </si>
  <si>
    <t>Nat Res Ecol &amp; Mgmt</t>
  </si>
  <si>
    <t>Plant Path &amp; Micro</t>
  </si>
  <si>
    <t>Sociology</t>
  </si>
  <si>
    <t>Biology Majors</t>
  </si>
  <si>
    <t>Business</t>
  </si>
  <si>
    <t>Accounting</t>
  </si>
  <si>
    <t>Finance</t>
  </si>
  <si>
    <t>Marketing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</si>
  <si>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</si>
  <si>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</si>
  <si>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</si>
  <si>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</si>
  <si>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</si>
  <si>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</si>
  <si>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</si>
  <si>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</si>
  <si>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</si>
  <si>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</si>
  <si>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</si>
  <si>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</si>
  <si>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</si>
  <si>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</si>
  <si>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</si>
  <si>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</si>
  <si>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</si>
  <si>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</si>
  <si>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</si>
  <si>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</si>
  <si>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</si>
  <si>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</si>
  <si>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</si>
  <si>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Early Childhd Ed Majors</t>
  </si>
  <si>
    <t>Human Sci – General</t>
  </si>
  <si>
    <t xml:space="preserve">  Human Sci Total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</si>
  <si>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</si>
  <si>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</si>
  <si>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</si>
  <si>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</si>
  <si>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</si>
  <si>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</si>
  <si>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</si>
  <si>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 xml:space="preserve">  Humanities Total</t>
  </si>
  <si>
    <t>Division of Science and Mathematics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</si>
  <si>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</si>
  <si>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</si>
  <si>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</si>
  <si>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</si>
  <si>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</si>
  <si>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</si>
  <si>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</si>
  <si>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</si>
  <si>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</si>
  <si>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</si>
  <si>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</si>
  <si>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</si>
  <si>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Lib Arts/Sci – Gen</t>
  </si>
  <si>
    <t>Lib Arts/Sci – Total</t>
  </si>
  <si>
    <r>
      <rPr>
        <b/>
        <sz val="8"/>
        <color theme="0"/>
        <rFont val="Univers 55"/>
        <family val="2"/>
      </rPr>
      <t>––––</t>
    </r>
    <r>
      <rPr>
        <b/>
        <sz val="8"/>
        <rFont val="Univers 55"/>
        <family val="2"/>
      </rPr>
      <t>––</t>
    </r>
    <r>
      <rPr>
        <b/>
        <sz val="8"/>
        <color theme="1"/>
        <rFont val="Univers 55"/>
        <family val="2"/>
      </rPr>
      <t>–––BACHELOR'S DEGREE RECIPIENTS––––</t>
    </r>
  </si>
  <si>
    <t xml:space="preserve">    DVM</t>
  </si>
  <si>
    <t>Veterinary Medicine</t>
  </si>
  <si>
    <t>Veterinary Medicine (D.V.M. Program)</t>
  </si>
  <si>
    <t>Biomedical Sciences</t>
  </si>
  <si>
    <t>Vet Clinical Sciences</t>
  </si>
  <si>
    <t>Vet Diag/Prod An Med</t>
  </si>
  <si>
    <t>Vet Micro/Prev Med</t>
  </si>
  <si>
    <t>Vet Pathology</t>
  </si>
  <si>
    <t>Vet Med – General</t>
  </si>
  <si>
    <t>All Colleges Total</t>
  </si>
  <si>
    <t>University Total</t>
  </si>
  <si>
    <r>
      <rPr>
        <vertAlign val="superscript"/>
        <sz val="9"/>
        <color theme="1"/>
        <rFont val="Univers 55"/>
        <family val="2"/>
      </rPr>
      <t>1</t>
    </r>
    <r>
      <rPr>
        <vertAlign val="superscript"/>
        <sz val="8"/>
        <color theme="1"/>
        <rFont val="Univers 55"/>
        <family val="2"/>
      </rPr>
      <t xml:space="preserve"> </t>
    </r>
    <r>
      <rPr>
        <sz val="8"/>
        <color theme="1"/>
        <rFont val="Univers 55"/>
        <family val="2"/>
      </rPr>
      <t>Data for departments administered by two colleges are shown separately for each administering college.   
  Departments administered by Agriculture and Life Sciences and Liberal Arts and Sciences: Biochemistry, Biophysics 
  and Molecular Biology; Economics; Ecology, Evolution and Organismal Biology; Genetics, Development and Cell 
  Biology; and Sociology. Department administered by Agriculture and Life Sciences and Engineering: Agricultural 
  and Biosystems Engineering. Department administered by Agriculture and Life Sciences and Human Sciences: 
  Food Science and Human Nutrition.</t>
    </r>
  </si>
  <si>
    <r>
      <rPr>
        <vertAlign val="superscript"/>
        <sz val="9"/>
        <rFont val="Univers 55"/>
        <family val="2"/>
      </rPr>
      <t xml:space="preserve">2 </t>
    </r>
    <r>
      <rPr>
        <sz val="8"/>
        <rFont val="Univers 55"/>
        <family val="2"/>
      </rPr>
      <t>Number of Bachelor's degrees awarded; summarized by the college and/or academic department administering 
  the degree recipient's primary major.</t>
    </r>
  </si>
  <si>
    <r>
      <rPr>
        <vertAlign val="superscript"/>
        <sz val="9"/>
        <rFont val="Univers 55"/>
        <family val="2"/>
      </rPr>
      <t xml:space="preserve">3 </t>
    </r>
    <r>
      <rPr>
        <sz val="8"/>
        <rFont val="Univers 55"/>
        <family val="2"/>
      </rPr>
      <t>Number of Bachelor's degree recipients that declared a second (2nd) Major; summarized by the college and/or academic 
  department administering the 2nd Major.</t>
    </r>
  </si>
  <si>
    <t>Office of Institutional Research (Source: Office of the Registrar)</t>
  </si>
  <si>
    <r>
      <t>––</t>
    </r>
    <r>
      <rPr>
        <b/>
        <sz val="8"/>
        <color theme="1"/>
        <rFont val="Univers 55"/>
        <family val="2"/>
      </rPr>
      <t>––––––BACHELOR'S DEGREE RECIPIENTS–––––––</t>
    </r>
    <r>
      <rPr>
        <b/>
        <sz val="8"/>
        <color theme="0"/>
        <rFont val="Univers 55"/>
        <family val="2"/>
      </rPr>
      <t>–––</t>
    </r>
  </si>
  <si>
    <r>
      <rPr>
        <vertAlign val="superscript"/>
        <sz val="9"/>
        <rFont val="Univers 55"/>
        <family val="2"/>
      </rPr>
      <t xml:space="preserve">4 </t>
    </r>
    <r>
      <rPr>
        <sz val="8"/>
        <rFont val="Univers 55"/>
        <family val="2"/>
      </rPr>
      <t>Dept. Majors is the total number of Bachelor's degree recipients that carried a primary or 2nd Major administered 
  by the specified college and/or academic department.</t>
    </r>
  </si>
  <si>
    <t>Sustainable Agriculture</t>
  </si>
  <si>
    <t>Business - General</t>
  </si>
  <si>
    <t>Genetics Dev &amp; Cell Bio</t>
  </si>
  <si>
    <t xml:space="preserve">  Ag. and Life Sciences Total</t>
  </si>
  <si>
    <t>Info Syst/Business Analytics</t>
  </si>
  <si>
    <t>Management &amp; Entrepreneurship</t>
  </si>
  <si>
    <t>Supply Chain Management</t>
  </si>
  <si>
    <t>Vet Medicine Total</t>
  </si>
  <si>
    <r>
      <t>Ag &amp; Life Science Admin</t>
    </r>
    <r>
      <rPr>
        <vertAlign val="superscript"/>
        <sz val="8"/>
        <rFont val="Univers 55"/>
      </rPr>
      <t>5</t>
    </r>
  </si>
  <si>
    <r>
      <t>Global Resource Systems</t>
    </r>
    <r>
      <rPr>
        <vertAlign val="superscript"/>
        <sz val="8"/>
        <rFont val="Univers 55"/>
      </rPr>
      <t>5</t>
    </r>
  </si>
  <si>
    <r>
      <t>Art and Visual Culture</t>
    </r>
    <r>
      <rPr>
        <vertAlign val="superscript"/>
        <sz val="8"/>
        <rFont val="Univers 55"/>
      </rPr>
      <t>6,</t>
    </r>
    <r>
      <rPr>
        <sz val="8"/>
        <rFont val="Univers 55"/>
      </rPr>
      <t xml:space="preserve"> </t>
    </r>
    <r>
      <rPr>
        <vertAlign val="superscript"/>
        <sz val="8"/>
        <rFont val="Univers 55"/>
      </rPr>
      <t>7</t>
    </r>
  </si>
  <si>
    <r>
      <t>Graphic Design</t>
    </r>
    <r>
      <rPr>
        <vertAlign val="superscript"/>
        <sz val="8"/>
        <rFont val="Univers 45 Light"/>
      </rPr>
      <t>6</t>
    </r>
  </si>
  <si>
    <r>
      <t>Industrial Design</t>
    </r>
    <r>
      <rPr>
        <vertAlign val="superscript"/>
        <sz val="8"/>
        <rFont val="Univers 45 Light"/>
      </rPr>
      <t>6</t>
    </r>
  </si>
  <si>
    <r>
      <t>Interior Design</t>
    </r>
    <r>
      <rPr>
        <vertAlign val="superscript"/>
        <sz val="8"/>
        <rFont val="Univers 45 Light"/>
      </rPr>
      <t>6</t>
    </r>
  </si>
  <si>
    <r>
      <t>Software Engr Majors</t>
    </r>
    <r>
      <rPr>
        <vertAlign val="superscript"/>
        <sz val="8"/>
        <rFont val="Univers 45 Light"/>
      </rPr>
      <t>8</t>
    </r>
  </si>
  <si>
    <r>
      <t>World Lang/Cultures</t>
    </r>
    <r>
      <rPr>
        <vertAlign val="superscript"/>
        <sz val="8"/>
        <rFont val="Univers 55"/>
      </rPr>
      <t>9</t>
    </r>
  </si>
  <si>
    <r>
      <t>Software Engr Majors</t>
    </r>
    <r>
      <rPr>
        <vertAlign val="superscript"/>
        <sz val="9"/>
        <rFont val="Univers 45 Light"/>
        <family val="2"/>
      </rPr>
      <t>8</t>
    </r>
  </si>
  <si>
    <r>
      <t>Sociology</t>
    </r>
    <r>
      <rPr>
        <vertAlign val="superscript"/>
        <sz val="8"/>
        <rFont val="Univers 55"/>
      </rPr>
      <t>10</t>
    </r>
  </si>
  <si>
    <r>
      <t>Interdepartmental Units/
Graduate Undeclared</t>
    </r>
    <r>
      <rPr>
        <vertAlign val="superscript"/>
        <sz val="9"/>
        <color theme="1"/>
        <rFont val="Univers 45 Light"/>
      </rPr>
      <t>11</t>
    </r>
  </si>
  <si>
    <r>
      <t xml:space="preserve">6 </t>
    </r>
    <r>
      <rPr>
        <sz val="8"/>
        <color theme="1"/>
        <rFont val="Univers 55"/>
        <family val="2"/>
      </rPr>
      <t>Effective FY 2013: Art and Design changed to four separate departments.</t>
    </r>
  </si>
  <si>
    <r>
      <rPr>
        <vertAlign val="superscript"/>
        <sz val="9"/>
        <rFont val="Univers 55"/>
      </rPr>
      <t>5</t>
    </r>
    <r>
      <rPr>
        <sz val="8"/>
        <rFont val="Univers 55"/>
      </rPr>
      <t xml:space="preserve"> Prior to 2015, Ag &amp; Life Science Administration and Global Resource Systems were classified together as Agriculture - General.</t>
    </r>
  </si>
  <si>
    <r>
      <t>7</t>
    </r>
    <r>
      <rPr>
        <sz val="8"/>
        <rFont val="Univers 55"/>
      </rPr>
      <t xml:space="preserve"> Prior to 2016, Art and Visual Culture was classified as Integrated Studio Arts.</t>
    </r>
  </si>
  <si>
    <r>
      <rPr>
        <vertAlign val="superscript"/>
        <sz val="9"/>
        <rFont val="Univers 55"/>
        <family val="2"/>
      </rPr>
      <t>8</t>
    </r>
    <r>
      <rPr>
        <vertAlign val="superscript"/>
        <sz val="8"/>
        <rFont val="Univers 55"/>
        <family val="2"/>
      </rPr>
      <t xml:space="preserve"> </t>
    </r>
    <r>
      <rPr>
        <sz val="8"/>
        <rFont val="Univers 55"/>
        <family val="2"/>
      </rPr>
      <t>Software Engineering (jointly administered in Electrical &amp; Computer Engineering and Computer Science): degrees are listed 
  separately in both Engineering and Liberal Arts &amp; Sciences colleges.  They are counted only once in the All Colleges and 
  University totals.</t>
    </r>
  </si>
  <si>
    <r>
      <rPr>
        <vertAlign val="superscript"/>
        <sz val="9"/>
        <rFont val="Univers 55"/>
        <family val="2"/>
      </rPr>
      <t>11</t>
    </r>
    <r>
      <rPr>
        <sz val="8"/>
        <rFont val="Univers 55"/>
        <family val="2"/>
      </rPr>
      <t>Undergraduate interdepartmental degrees are listed by second (2nd) Major only; includes Environmental Studies.</t>
    </r>
  </si>
  <si>
    <r>
      <t xml:space="preserve">9 </t>
    </r>
    <r>
      <rPr>
        <sz val="8"/>
        <rFont val="Univers 55"/>
      </rPr>
      <t>World Lang/Culture includes Anthropology and International Studies.</t>
    </r>
  </si>
  <si>
    <r>
      <t>10</t>
    </r>
    <r>
      <rPr>
        <sz val="8"/>
        <rFont val="Univers 55"/>
      </rPr>
      <t>Sociology includes Criminal Justice Studies.</t>
    </r>
  </si>
  <si>
    <t>Fiscal Year 2021</t>
  </si>
  <si>
    <t>Fiscal Year 2021, continued</t>
  </si>
  <si>
    <t>Last Updated: 1/19/2022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</si>
</sst>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0"/>
    <numFmt numFmtId="165" formatCode="???,??0"/>
    <numFmt numFmtId="166" formatCode="??0"/>
    <numFmt numFmtId="167" formatCode="??,??0"/>
  </numFmts>
  <fonts count="45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55"/>
      <family val="2"/>
    </font>
    <font>
      <b/>
      <sz val="8"/>
      <color theme="1"/>
      <name val="Univers 55"/>
      <family val="2"/>
    </font>
    <font>
      <b/>
      <sz val="8"/>
      <color indexed="10"/>
      <name val="Univers 55"/>
      <family val="2"/>
    </font>
    <font>
      <vertAlign val="superscript"/>
      <sz val="9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sz val="8"/>
      <color theme="0"/>
      <name val="Univers 55"/>
      <family val="2"/>
    </font>
    <font>
      <b/>
      <sz val="8"/>
      <color indexed="10"/>
      <name val="Univers 45 Light"/>
      <family val="2"/>
    </font>
    <font>
      <vertAlign val="superscript"/>
      <sz val="9"/>
      <name val="Univers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55"/>
      <family val="2"/>
    </font>
    <font>
      <sz val="8"/>
      <name val="Univers 65 Bold"/>
    </font>
    <font>
      <sz val="8"/>
      <color indexed="10"/>
      <name val="Univers 65 Bold"/>
    </font>
    <font>
      <vertAlign val="superscript"/>
      <sz val="8"/>
      <color theme="1"/>
      <name val="Univers 55"/>
      <family val="2"/>
    </font>
    <font>
      <vertAlign val="superscript"/>
      <sz val="9"/>
      <color theme="1"/>
      <name val="Univers 55"/>
      <family val="2"/>
    </font>
    <font>
      <sz val="8"/>
      <color theme="1"/>
      <name val="Univers 55"/>
      <family val="2"/>
    </font>
    <font>
      <sz val="8"/>
      <color theme="1"/>
      <name val="Univers 65 Bold"/>
    </font>
    <font>
      <vertAlign val="superscript"/>
      <sz val="8"/>
      <name val="Univers 55"/>
      <family val="2"/>
    </font>
    <font>
      <sz val="9"/>
      <color theme="1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name val="Univers 55"/>
      <family val="2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sz val="8"/>
      <color theme="1"/>
      <name val="Univers 45 Light"/>
      <family val="2"/>
    </font>
    <font>
      <vertAlign val="superscript"/>
      <sz val="8"/>
      <name val="Univers 55"/>
    </font>
    <font>
      <sz val="8"/>
      <name val="Univers 55"/>
    </font>
    <font>
      <vertAlign val="superscript"/>
      <sz val="9"/>
      <name val="Univers 55"/>
    </font>
    <font>
      <vertAlign val="superscript"/>
      <sz val="8"/>
      <name val="Univers 45 Light"/>
    </font>
    <font>
      <sz val="9"/>
      <color indexed="81"/>
      <name val="Tahoma"/>
      <family val="2"/>
    </font>
    <font>
      <sz val="8"/>
      <color theme="1"/>
      <name val="Univers 55"/>
    </font>
    <font>
      <b/>
      <i/>
      <sz val="8"/>
      <name val="Univers 45 Light"/>
    </font>
    <font>
      <sz val="8"/>
      <color indexed="81"/>
      <name val="Tahoma"/>
      <family val="2"/>
    </font>
    <font>
      <vertAlign val="superscript"/>
      <sz val="9"/>
      <color theme="1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/>
    <xf numFmtId="164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 applyProtection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9" fillId="2" borderId="3" xfId="0" applyFont="1" applyFill="1" applyBorder="1" applyAlignment="1" applyProtection="1"/>
    <xf numFmtId="164" fontId="9" fillId="2" borderId="3" xfId="0" applyNumberFormat="1" applyFont="1" applyFill="1" applyBorder="1" applyAlignment="1" applyProtection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/>
    <xf numFmtId="164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166" fontId="14" fillId="2" borderId="0" xfId="0" applyNumberFormat="1" applyFont="1" applyFill="1" applyBorder="1" applyAlignment="1" applyProtection="1">
      <alignment horizontal="center"/>
    </xf>
    <xf numFmtId="164" fontId="19" fillId="2" borderId="0" xfId="0" applyNumberFormat="1" applyFont="1" applyFill="1" applyBorder="1" applyAlignment="1">
      <alignment horizontal="center"/>
    </xf>
    <xf numFmtId="167" fontId="21" fillId="2" borderId="3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/>
    <xf numFmtId="167" fontId="21" fillId="2" borderId="3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center"/>
    </xf>
    <xf numFmtId="167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/>
    <xf numFmtId="0" fontId="9" fillId="2" borderId="0" xfId="0" applyFont="1" applyFill="1" applyBorder="1" applyAlignment="1"/>
    <xf numFmtId="0" fontId="15" fillId="2" borderId="0" xfId="0" applyFont="1" applyFill="1" applyBorder="1"/>
    <xf numFmtId="0" fontId="2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164" fontId="29" fillId="2" borderId="0" xfId="0" applyNumberFormat="1" applyFont="1" applyFill="1" applyBorder="1" applyAlignment="1">
      <alignment horizontal="left" vertical="center"/>
    </xf>
    <xf numFmtId="164" fontId="29" fillId="2" borderId="0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right" vertical="center"/>
    </xf>
    <xf numFmtId="165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30" fillId="2" borderId="0" xfId="0" applyNumberFormat="1" applyFont="1" applyFill="1" applyBorder="1" applyAlignment="1">
      <alignment horizontal="left" vertical="center"/>
    </xf>
    <xf numFmtId="164" fontId="30" fillId="2" borderId="0" xfId="0" applyNumberFormat="1" applyFont="1" applyFill="1" applyBorder="1" applyAlignment="1">
      <alignment horizontal="center" vertical="center"/>
    </xf>
    <xf numFmtId="164" fontId="30" fillId="2" borderId="0" xfId="0" applyNumberFormat="1" applyFont="1" applyFill="1" applyBorder="1" applyAlignment="1">
      <alignment horizontal="right" vertical="center"/>
    </xf>
    <xf numFmtId="165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/>
    <xf numFmtId="164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164" fontId="24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164" fontId="33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165" fontId="34" fillId="2" borderId="0" xfId="0" applyNumberFormat="1" applyFont="1" applyFill="1" applyBorder="1" applyAlignment="1" applyProtection="1"/>
    <xf numFmtId="164" fontId="34" fillId="2" borderId="0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 applyProtection="1"/>
    <xf numFmtId="167" fontId="26" fillId="2" borderId="3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34" fillId="2" borderId="0" xfId="0" applyFont="1" applyFill="1" applyBorder="1" applyAlignment="1" applyProtection="1"/>
    <xf numFmtId="164" fontId="34" fillId="2" borderId="0" xfId="0" applyNumberFormat="1" applyFont="1" applyFill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wrapText="1"/>
    </xf>
    <xf numFmtId="0" fontId="35" fillId="2" borderId="3" xfId="0" applyFont="1" applyFill="1" applyBorder="1" applyAlignment="1" applyProtection="1">
      <alignment vertical="center"/>
    </xf>
    <xf numFmtId="0" fontId="25" fillId="2" borderId="3" xfId="0" applyFont="1" applyFill="1" applyBorder="1" applyAlignment="1" applyProtection="1">
      <alignment vertical="center"/>
    </xf>
    <xf numFmtId="167" fontId="26" fillId="2" borderId="3" xfId="0" applyNumberFormat="1" applyFont="1" applyFill="1" applyBorder="1" applyAlignment="1" applyProtection="1">
      <alignment horizontal="center" vertical="center"/>
    </xf>
    <xf numFmtId="164" fontId="26" fillId="2" borderId="3" xfId="0" applyNumberFormat="1" applyFont="1" applyFill="1" applyBorder="1" applyAlignment="1" applyProtection="1">
      <alignment horizontal="center" vertical="center"/>
    </xf>
    <xf numFmtId="167" fontId="26" fillId="2" borderId="3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167" fontId="26" fillId="2" borderId="0" xfId="0" applyNumberFormat="1" applyFont="1" applyFill="1" applyBorder="1" applyAlignment="1" applyProtection="1">
      <alignment horizontal="center"/>
    </xf>
    <xf numFmtId="164" fontId="26" fillId="2" borderId="0" xfId="0" applyNumberFormat="1" applyFont="1" applyFill="1" applyBorder="1" applyAlignment="1" applyProtection="1">
      <alignment horizontal="center"/>
    </xf>
    <xf numFmtId="167" fontId="26" fillId="2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Alignment="1"/>
    <xf numFmtId="164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164" fontId="16" fillId="2" borderId="3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/>
    <xf numFmtId="0" fontId="36" fillId="2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 applyProtection="1"/>
    <xf numFmtId="164" fontId="9" fillId="0" borderId="3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right"/>
    </xf>
    <xf numFmtId="166" fontId="9" fillId="0" borderId="3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 applyProtection="1"/>
    <xf numFmtId="167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6" fillId="0" borderId="0" xfId="0" quotePrefix="1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Fill="1" applyBorder="1" applyAlignment="1" applyProtection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right"/>
    </xf>
    <xf numFmtId="164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164" fontId="9" fillId="0" borderId="4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/>
    <xf numFmtId="0" fontId="9" fillId="0" borderId="0" xfId="0" applyFont="1" applyFill="1" applyBorder="1"/>
    <xf numFmtId="0" fontId="0" fillId="0" borderId="0" xfId="0" applyBorder="1"/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16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0" fillId="0" borderId="0" xfId="0" applyFont="1" applyBorder="1"/>
    <xf numFmtId="0" fontId="42" fillId="0" borderId="0" xfId="0" applyFont="1" applyFill="1" applyBorder="1" applyAlignment="1" applyProtection="1"/>
    <xf numFmtId="164" fontId="10" fillId="0" borderId="1" xfId="0" applyNumberFormat="1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0</xdr:colOff>
      <xdr:row>0</xdr:row>
      <xdr:rowOff>152400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0" y="28575"/>
          <a:ext cx="6697980" cy="123825"/>
          <a:chOff x="1" y="16"/>
          <a:chExt cx="858" cy="13"/>
        </a:xfrm>
      </xdr:grpSpPr>
      <xdr:pic>
        <xdr:nvPicPr>
          <xdr:cNvPr id="3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Line 3"/>
          <xdr:cNvSpPr>
            <a:spLocks noChangeAspect="1" noChangeShapeType="1"/>
          </xdr:cNvSpPr>
        </xdr:nvSpPr>
        <xdr:spPr bwMode="auto">
          <a:xfrm>
            <a:off x="1" y="29"/>
            <a:ext cx="85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60</xdr:row>
      <xdr:rowOff>28575</xdr:rowOff>
    </xdr:from>
    <xdr:to>
      <xdr:col>8</xdr:col>
      <xdr:colOff>0</xdr:colOff>
      <xdr:row>61</xdr:row>
      <xdr:rowOff>0</xdr:rowOff>
    </xdr:to>
    <xdr:grpSp>
      <xdr:nvGrpSpPr>
        <xdr:cNvPr id="5" name="Group 4"/>
        <xdr:cNvGrpSpPr>
          <a:grpSpLocks noChangeAspect="1"/>
        </xdr:cNvGrpSpPr>
      </xdr:nvGrpSpPr>
      <xdr:grpSpPr bwMode="auto">
        <a:xfrm>
          <a:off x="0" y="9035415"/>
          <a:ext cx="6697980" cy="100965"/>
          <a:chOff x="1" y="16"/>
          <a:chExt cx="833" cy="13"/>
        </a:xfrm>
      </xdr:grpSpPr>
      <xdr:pic>
        <xdr:nvPicPr>
          <xdr:cNvPr id="6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Line 15"/>
          <xdr:cNvSpPr>
            <a:spLocks noChangeAspect="1" noChangeShapeType="1"/>
          </xdr:cNvSpPr>
        </xdr:nvSpPr>
        <xdr:spPr bwMode="auto">
          <a:xfrm>
            <a:off x="1" y="29"/>
            <a:ext cx="83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112</xdr:row>
      <xdr:rowOff>28575</xdr:rowOff>
    </xdr:from>
    <xdr:to>
      <xdr:col>8</xdr:col>
      <xdr:colOff>0</xdr:colOff>
      <xdr:row>113</xdr:row>
      <xdr:rowOff>0</xdr:rowOff>
    </xdr:to>
    <xdr:grpSp>
      <xdr:nvGrpSpPr>
        <xdr:cNvPr id="8" name="Group 7"/>
        <xdr:cNvGrpSpPr>
          <a:grpSpLocks noChangeAspect="1"/>
        </xdr:cNvGrpSpPr>
      </xdr:nvGrpSpPr>
      <xdr:grpSpPr bwMode="auto">
        <a:xfrm>
          <a:off x="0" y="17333595"/>
          <a:ext cx="6697980" cy="100965"/>
          <a:chOff x="1" y="16"/>
          <a:chExt cx="832" cy="13"/>
        </a:xfrm>
      </xdr:grpSpPr>
      <xdr:pic>
        <xdr:nvPicPr>
          <xdr:cNvPr id="9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Line 18"/>
          <xdr:cNvSpPr>
            <a:spLocks noChangeAspect="1" noChangeShapeType="1"/>
          </xdr:cNvSpPr>
        </xdr:nvSpPr>
        <xdr:spPr bwMode="auto">
          <a:xfrm>
            <a:off x="1" y="29"/>
            <a:ext cx="83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Y185"/>
  <sheetViews>
    <sheetView showGridLines="0" tabSelected="1" defaultGridColor="0" view="pageBreakPreview" colorId="12" zoomScaleNormal="100" zoomScaleSheetLayoutView="100" workbookViewId="0">
      <pane ySplit="6" topLeftCell="A140" activePane="bottomLeft" state="frozen"/>
      <selection pane="bottomLeft" activeCell="A169" sqref="A169"/>
    </sheetView>
  </sheetViews>
  <sheetFormatPr defaultColWidth="10.88671875" defaultRowHeight="12.75" customHeight="1"/>
  <cols>
    <col min="1" max="1" width="24.88671875" style="88" customWidth="1"/>
    <col min="2" max="2" width="2" style="88" customWidth="1"/>
    <col min="3" max="3" width="15.88671875" style="2" customWidth="1"/>
    <col min="4" max="4" width="12.6640625" style="2" customWidth="1"/>
    <col min="5" max="5" width="14.33203125" style="3" customWidth="1"/>
    <col min="6" max="6" width="8.88671875" style="2" customWidth="1"/>
    <col min="7" max="7" width="11.6640625" style="2" customWidth="1"/>
    <col min="8" max="8" width="7.33203125" style="4" customWidth="1"/>
    <col min="9" max="9" width="4.6640625" style="89" customWidth="1"/>
    <col min="10" max="10" width="1.109375" style="183" hidden="1" customWidth="1"/>
    <col min="11" max="12" width="1.44140625" style="183" hidden="1" customWidth="1"/>
    <col min="13" max="13" width="1.33203125" style="183" hidden="1" customWidth="1"/>
    <col min="14" max="14" width="9.6640625" style="183" hidden="1" customWidth="1"/>
    <col min="15" max="22" width="0" style="183" hidden="1" customWidth="1"/>
    <col min="23" max="27" width="0" style="89" hidden="1" customWidth="1"/>
    <col min="28" max="16384" width="10.88671875" style="89"/>
  </cols>
  <sheetData>
    <row r="1" spans="1:22" s="5" customFormat="1" ht="15" customHeight="1">
      <c r="A1" s="1"/>
      <c r="B1" s="1"/>
      <c r="C1" s="2"/>
      <c r="D1" s="2"/>
      <c r="E1" s="3"/>
      <c r="F1" s="2"/>
      <c r="G1" s="2"/>
      <c r="H1" s="4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s="10" customFormat="1" ht="18.75" customHeight="1">
      <c r="A2" s="6" t="s">
        <v>0</v>
      </c>
      <c r="B2" s="6"/>
      <c r="C2" s="7"/>
      <c r="D2" s="7"/>
      <c r="E2" s="8"/>
      <c r="F2" s="7"/>
      <c r="G2" s="7"/>
      <c r="H2" s="9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s="12" customFormat="1" ht="12.6" customHeight="1">
      <c r="A3" s="11" t="s">
        <v>119</v>
      </c>
      <c r="B3" s="11"/>
      <c r="D3" s="13"/>
      <c r="E3" s="14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s="16" customFormat="1" ht="7.5" customHeight="1">
      <c r="A4" s="15"/>
      <c r="B4" s="15"/>
      <c r="D4" s="17"/>
      <c r="E4" s="18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s="21" customFormat="1" ht="14.25" customHeight="1">
      <c r="A5" s="19"/>
      <c r="B5" s="19"/>
      <c r="C5" s="195" t="s">
        <v>91</v>
      </c>
      <c r="D5" s="195"/>
      <c r="E5" s="195"/>
      <c r="F5" s="195"/>
      <c r="G5" s="20"/>
      <c r="H5" s="20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21" customFormat="1" ht="13.2">
      <c r="A6" s="22" t="s">
        <v>1</v>
      </c>
      <c r="B6" s="23"/>
      <c r="C6" s="24" t="s">
        <v>2</v>
      </c>
      <c r="D6" s="190" t="s">
        <v>3</v>
      </c>
      <c r="E6" s="196" t="s">
        <v>4</v>
      </c>
      <c r="F6" s="196"/>
      <c r="G6" s="25" t="s">
        <v>5</v>
      </c>
      <c r="H6" s="26" t="s">
        <v>6</v>
      </c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31" customFormat="1" ht="12" customHeight="1">
      <c r="A7" s="27" t="s">
        <v>7</v>
      </c>
      <c r="B7" s="27"/>
      <c r="C7" s="28"/>
      <c r="D7" s="28"/>
      <c r="E7" s="29"/>
      <c r="F7" s="28"/>
      <c r="G7" s="28"/>
      <c r="H7" s="30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s="31" customFormat="1" ht="12.75" customHeight="1">
      <c r="A8" s="118" t="s">
        <v>101</v>
      </c>
      <c r="B8" s="118"/>
      <c r="C8" s="117">
        <v>44</v>
      </c>
      <c r="D8" s="117">
        <v>29</v>
      </c>
      <c r="E8" s="119">
        <f>C8+D8</f>
        <v>73</v>
      </c>
      <c r="F8" s="117"/>
      <c r="G8" s="120"/>
      <c r="H8" s="120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s="31" customFormat="1" ht="12.75" customHeight="1">
      <c r="A9" s="118" t="s">
        <v>9</v>
      </c>
      <c r="B9" s="118"/>
      <c r="C9" s="117">
        <v>177</v>
      </c>
      <c r="D9" s="117">
        <v>2</v>
      </c>
      <c r="E9" s="119">
        <f t="shared" ref="E9:E24" si="0">C9+D9</f>
        <v>179</v>
      </c>
      <c r="F9" s="117"/>
      <c r="G9" s="120">
        <v>22</v>
      </c>
      <c r="H9" s="120">
        <v>3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s="31" customFormat="1" ht="12.75" customHeight="1">
      <c r="A10" s="118" t="s">
        <v>8</v>
      </c>
      <c r="B10" s="118"/>
      <c r="C10" s="117">
        <v>140</v>
      </c>
      <c r="D10" s="117">
        <v>13</v>
      </c>
      <c r="E10" s="119">
        <f>C10+D10</f>
        <v>153</v>
      </c>
      <c r="F10" s="117"/>
      <c r="G10" s="120">
        <v>5</v>
      </c>
      <c r="H10" s="120">
        <v>1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s="31" customFormat="1" ht="12.75" customHeight="1">
      <c r="A11" s="118" t="s">
        <v>10</v>
      </c>
      <c r="B11" s="118"/>
      <c r="C11" s="117">
        <v>69</v>
      </c>
      <c r="D11" s="117">
        <v>0</v>
      </c>
      <c r="E11" s="119">
        <f t="shared" si="0"/>
        <v>69</v>
      </c>
      <c r="F11" s="117"/>
      <c r="G11" s="120">
        <v>46</v>
      </c>
      <c r="H11" s="120">
        <v>13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s="31" customFormat="1" ht="12.75" customHeight="1">
      <c r="A12" s="118" t="s">
        <v>11</v>
      </c>
      <c r="B12" s="118"/>
      <c r="C12" s="117">
        <v>208</v>
      </c>
      <c r="D12" s="117">
        <v>2</v>
      </c>
      <c r="E12" s="119">
        <f t="shared" si="0"/>
        <v>210</v>
      </c>
      <c r="F12" s="117"/>
      <c r="G12" s="120">
        <v>8</v>
      </c>
      <c r="H12" s="120">
        <v>7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s="31" customFormat="1" ht="12.75" customHeight="1">
      <c r="A13" s="118" t="s">
        <v>12</v>
      </c>
      <c r="B13" s="118"/>
      <c r="C13" s="117">
        <v>3</v>
      </c>
      <c r="D13" s="117">
        <v>0</v>
      </c>
      <c r="E13" s="119">
        <f t="shared" si="0"/>
        <v>3</v>
      </c>
      <c r="F13" s="117"/>
      <c r="G13" s="120">
        <v>1</v>
      </c>
      <c r="H13" s="120">
        <v>2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s="31" customFormat="1" ht="12.75" customHeight="1">
      <c r="A14" s="118" t="s">
        <v>13</v>
      </c>
      <c r="B14" s="118"/>
      <c r="C14" s="131">
        <v>0</v>
      </c>
      <c r="D14" s="131">
        <v>0</v>
      </c>
      <c r="E14" s="119">
        <f t="shared" si="0"/>
        <v>0</v>
      </c>
      <c r="F14" s="130"/>
      <c r="G14" s="120"/>
      <c r="H14" s="120">
        <v>2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s="31" customFormat="1" ht="12.75" customHeight="1">
      <c r="A15" s="118" t="s">
        <v>14</v>
      </c>
      <c r="B15" s="118"/>
      <c r="C15" s="117">
        <v>120</v>
      </c>
      <c r="D15" s="117">
        <v>1</v>
      </c>
      <c r="E15" s="119">
        <f t="shared" si="0"/>
        <v>121</v>
      </c>
      <c r="F15" s="117"/>
      <c r="G15" s="120">
        <v>2</v>
      </c>
      <c r="H15" s="120">
        <v>4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s="31" customFormat="1" ht="12.75" customHeight="1">
      <c r="A16" s="118" t="s">
        <v>15</v>
      </c>
      <c r="B16" s="118"/>
      <c r="C16" s="117">
        <v>0</v>
      </c>
      <c r="D16" s="117">
        <v>0</v>
      </c>
      <c r="E16" s="119">
        <f t="shared" si="0"/>
        <v>0</v>
      </c>
      <c r="F16" s="117"/>
      <c r="G16" s="120">
        <v>3</v>
      </c>
      <c r="H16" s="120">
        <v>5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129" s="31" customFormat="1" ht="12.75" customHeight="1">
      <c r="A17" s="118" t="s">
        <v>16</v>
      </c>
      <c r="B17" s="118"/>
      <c r="C17" s="117">
        <v>27</v>
      </c>
      <c r="D17" s="117">
        <v>0</v>
      </c>
      <c r="E17" s="119">
        <f t="shared" si="0"/>
        <v>27</v>
      </c>
      <c r="F17" s="117"/>
      <c r="G17" s="120">
        <v>5</v>
      </c>
      <c r="H17" s="120">
        <v>2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129" s="31" customFormat="1" ht="12.75" customHeight="1">
      <c r="A18" s="118" t="s">
        <v>95</v>
      </c>
      <c r="B18" s="118"/>
      <c r="C18" s="131">
        <v>11</v>
      </c>
      <c r="D18" s="131">
        <v>0</v>
      </c>
      <c r="E18" s="132">
        <f t="shared" si="0"/>
        <v>11</v>
      </c>
      <c r="F18" s="131"/>
      <c r="G18" s="133">
        <v>0</v>
      </c>
      <c r="H18" s="133">
        <v>2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129" s="31" customFormat="1" ht="12.75" customHeight="1">
      <c r="A19" s="118" t="s">
        <v>102</v>
      </c>
      <c r="B19" s="118"/>
      <c r="C19" s="117">
        <v>24</v>
      </c>
      <c r="D19" s="117">
        <v>4</v>
      </c>
      <c r="E19" s="119">
        <f t="shared" si="0"/>
        <v>28</v>
      </c>
      <c r="F19" s="117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129" s="31" customFormat="1" ht="12.75" customHeight="1">
      <c r="A20" s="118" t="s">
        <v>17</v>
      </c>
      <c r="B20" s="118"/>
      <c r="C20" s="117">
        <v>35</v>
      </c>
      <c r="D20" s="117">
        <v>2</v>
      </c>
      <c r="E20" s="119">
        <f t="shared" si="0"/>
        <v>37</v>
      </c>
      <c r="F20" s="117"/>
      <c r="G20" s="120">
        <v>4</v>
      </c>
      <c r="H20" s="120">
        <v>2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129" s="31" customFormat="1" ht="12.75" customHeight="1">
      <c r="A21" s="118" t="s">
        <v>18</v>
      </c>
      <c r="B21" s="118"/>
      <c r="C21" s="117">
        <v>108</v>
      </c>
      <c r="D21" s="117">
        <v>1</v>
      </c>
      <c r="E21" s="119">
        <f t="shared" si="0"/>
        <v>109</v>
      </c>
      <c r="F21" s="117"/>
      <c r="G21" s="120">
        <v>12</v>
      </c>
      <c r="H21" s="120">
        <v>1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129" s="31" customFormat="1" ht="12.75" customHeight="1">
      <c r="A22" s="118" t="s">
        <v>19</v>
      </c>
      <c r="B22" s="118"/>
      <c r="C22" s="117">
        <v>28</v>
      </c>
      <c r="D22" s="117">
        <v>0</v>
      </c>
      <c r="E22" s="119">
        <f t="shared" si="0"/>
        <v>28</v>
      </c>
      <c r="F22" s="117"/>
      <c r="G22" s="120">
        <v>6</v>
      </c>
      <c r="H22" s="120">
        <v>5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129" s="31" customFormat="1" ht="12.75" customHeight="1">
      <c r="A23" s="118" t="s">
        <v>20</v>
      </c>
      <c r="B23" s="118"/>
      <c r="C23" s="117">
        <v>9</v>
      </c>
      <c r="D23" s="117">
        <v>2</v>
      </c>
      <c r="E23" s="119">
        <f t="shared" si="0"/>
        <v>11</v>
      </c>
      <c r="F23" s="117"/>
      <c r="G23" s="120">
        <v>1</v>
      </c>
      <c r="H23" s="176">
        <v>1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129" s="31" customFormat="1" ht="12.75" hidden="1" customHeight="1">
      <c r="A24" s="118" t="s">
        <v>93</v>
      </c>
      <c r="B24" s="118"/>
      <c r="C24" s="117"/>
      <c r="D24" s="117"/>
      <c r="E24" s="119">
        <f t="shared" si="0"/>
        <v>0</v>
      </c>
      <c r="F24" s="117"/>
      <c r="G24" s="176"/>
      <c r="H24" s="176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129" s="115" customFormat="1" ht="12.75" customHeight="1">
      <c r="A25" s="121" t="s">
        <v>21</v>
      </c>
      <c r="B25" s="121"/>
      <c r="C25" s="122">
        <v>67</v>
      </c>
      <c r="D25" s="122">
        <v>6</v>
      </c>
      <c r="E25" s="123">
        <v>72</v>
      </c>
      <c r="F25" s="122"/>
      <c r="G25" s="124"/>
      <c r="H25" s="124"/>
      <c r="I25" s="31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36" customFormat="1" ht="12" customHeight="1">
      <c r="A26" s="134" t="s">
        <v>96</v>
      </c>
      <c r="B26" s="134"/>
      <c r="C26" s="42">
        <f>SUM(C8:C25)</f>
        <v>1070</v>
      </c>
      <c r="D26" s="42">
        <f>SUM(D8:D25)</f>
        <v>62</v>
      </c>
      <c r="E26" s="43">
        <f>C26+D26</f>
        <v>1132</v>
      </c>
      <c r="F26" s="42"/>
      <c r="G26" s="35">
        <f>SUM(G8:G25)</f>
        <v>115</v>
      </c>
      <c r="H26" s="35">
        <f>SUM(H8:H25)</f>
        <v>50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129" s="37" customFormat="1" ht="7.5" customHeight="1">
      <c r="A27" s="135"/>
      <c r="B27" s="135"/>
      <c r="C27" s="135"/>
      <c r="D27" s="136"/>
      <c r="E27" s="137"/>
      <c r="F27" s="135"/>
      <c r="G27" s="135"/>
      <c r="H27" s="13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129" s="31" customFormat="1" ht="12" customHeight="1">
      <c r="A28" s="134" t="s">
        <v>22</v>
      </c>
      <c r="B28" s="134"/>
      <c r="C28" s="127"/>
      <c r="D28" s="128"/>
      <c r="E28" s="138"/>
      <c r="F28" s="127"/>
      <c r="G28" s="127"/>
      <c r="H28" s="127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129" s="31" customFormat="1" ht="12.75" customHeight="1">
      <c r="A29" s="118" t="s">
        <v>23</v>
      </c>
      <c r="B29" s="118"/>
      <c r="C29" s="117">
        <v>151</v>
      </c>
      <c r="D29" s="117">
        <v>6</v>
      </c>
      <c r="E29" s="119">
        <f t="shared" ref="E29:E35" si="1">C29+D29</f>
        <v>157</v>
      </c>
      <c r="F29" s="117"/>
      <c r="G29" s="120">
        <v>30</v>
      </c>
      <c r="H29" s="120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129" s="31" customFormat="1" ht="12.75" customHeight="1">
      <c r="A30" s="118" t="s">
        <v>94</v>
      </c>
      <c r="B30" s="118"/>
      <c r="C30" s="117">
        <v>0</v>
      </c>
      <c r="D30" s="117">
        <v>29</v>
      </c>
      <c r="E30" s="119">
        <f t="shared" si="1"/>
        <v>29</v>
      </c>
      <c r="F30" s="117"/>
      <c r="G30" s="120">
        <v>66</v>
      </c>
      <c r="H30" s="120">
        <v>6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129" s="31" customFormat="1" ht="12.75" customHeight="1">
      <c r="A31" s="118" t="s">
        <v>24</v>
      </c>
      <c r="B31" s="118"/>
      <c r="C31" s="117">
        <v>251</v>
      </c>
      <c r="D31" s="117">
        <v>24</v>
      </c>
      <c r="E31" s="119">
        <f t="shared" si="1"/>
        <v>275</v>
      </c>
      <c r="F31" s="117"/>
      <c r="G31" s="120">
        <v>31</v>
      </c>
      <c r="H31" s="120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129" s="31" customFormat="1" ht="12.75" customHeight="1">
      <c r="A32" s="179" t="s">
        <v>97</v>
      </c>
      <c r="B32" s="118"/>
      <c r="C32" s="117">
        <v>181</v>
      </c>
      <c r="D32" s="117">
        <v>23</v>
      </c>
      <c r="E32" s="119">
        <f t="shared" si="1"/>
        <v>204</v>
      </c>
      <c r="F32" s="117"/>
      <c r="G32" s="120">
        <v>42</v>
      </c>
      <c r="H32" s="120">
        <v>1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s="181" customFormat="1" ht="12.75" customHeight="1">
      <c r="A33" s="177" t="s">
        <v>98</v>
      </c>
      <c r="B33" s="118"/>
      <c r="C33" s="117">
        <v>149</v>
      </c>
      <c r="D33" s="117">
        <v>43</v>
      </c>
      <c r="E33" s="119">
        <f t="shared" si="1"/>
        <v>192</v>
      </c>
      <c r="F33" s="117"/>
      <c r="G33" s="120"/>
      <c r="H33" s="120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</row>
    <row r="34" spans="1:22" s="31" customFormat="1" ht="12.75" customHeight="1">
      <c r="A34" s="177" t="s">
        <v>25</v>
      </c>
      <c r="B34" s="118"/>
      <c r="C34" s="117">
        <v>247</v>
      </c>
      <c r="D34" s="117">
        <v>23</v>
      </c>
      <c r="E34" s="119">
        <f t="shared" si="1"/>
        <v>270</v>
      </c>
      <c r="F34" s="117"/>
      <c r="G34" s="120"/>
      <c r="H34" s="120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s="31" customFormat="1" ht="12.75" customHeight="1">
      <c r="A35" s="178" t="s">
        <v>99</v>
      </c>
      <c r="B35" s="121"/>
      <c r="C35" s="122">
        <v>173</v>
      </c>
      <c r="D35" s="122">
        <v>24</v>
      </c>
      <c r="E35" s="123">
        <f t="shared" si="1"/>
        <v>197</v>
      </c>
      <c r="F35" s="122"/>
      <c r="G35" s="124"/>
      <c r="H35" s="124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s="36" customFormat="1" ht="12" customHeight="1">
      <c r="A36" s="134" t="s">
        <v>26</v>
      </c>
      <c r="B36" s="134"/>
      <c r="C36" s="42">
        <f>SUM(C29:C35)</f>
        <v>1152</v>
      </c>
      <c r="D36" s="42">
        <f>SUM(D29:D35)</f>
        <v>172</v>
      </c>
      <c r="E36" s="43">
        <f>C36+D36</f>
        <v>1324</v>
      </c>
      <c r="F36" s="42"/>
      <c r="G36" s="35">
        <f>SUM(G29:G35)</f>
        <v>169</v>
      </c>
      <c r="H36" s="35">
        <f>SUM(H29:H35)</f>
        <v>7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s="36" customFormat="1" ht="7.5" customHeight="1">
      <c r="A37" s="134"/>
      <c r="B37" s="134"/>
      <c r="C37" s="42"/>
      <c r="D37" s="42"/>
      <c r="E37" s="43"/>
      <c r="F37" s="42"/>
      <c r="G37" s="35"/>
      <c r="H37" s="139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s="31" customFormat="1" ht="12" customHeight="1">
      <c r="A38" s="134" t="s">
        <v>27</v>
      </c>
      <c r="B38" s="134"/>
      <c r="C38" s="126"/>
      <c r="D38" s="140"/>
      <c r="E38" s="141"/>
      <c r="F38" s="126"/>
      <c r="G38" s="127"/>
      <c r="H38" s="127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s="31" customFormat="1" ht="12.75" customHeight="1">
      <c r="A39" s="118" t="s">
        <v>28</v>
      </c>
      <c r="B39" s="118"/>
      <c r="C39" s="117">
        <v>80</v>
      </c>
      <c r="D39" s="117">
        <v>0</v>
      </c>
      <c r="E39" s="119">
        <f t="shared" ref="E39:E46" si="2">C39+D39</f>
        <v>80</v>
      </c>
      <c r="F39" s="117"/>
      <c r="G39" s="120">
        <v>11</v>
      </c>
      <c r="H39" s="120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s="31" customFormat="1" ht="12.75" customHeight="1">
      <c r="A40" s="118" t="s">
        <v>103</v>
      </c>
      <c r="B40" s="118"/>
      <c r="C40" s="117">
        <v>31</v>
      </c>
      <c r="D40" s="117">
        <v>1</v>
      </c>
      <c r="E40" s="119">
        <f t="shared" si="2"/>
        <v>32</v>
      </c>
      <c r="F40" s="117"/>
      <c r="G40" s="120">
        <v>5</v>
      </c>
      <c r="H40" s="120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s="31" customFormat="1" ht="12.75" customHeight="1">
      <c r="A41" s="118" t="s">
        <v>29</v>
      </c>
      <c r="B41" s="118"/>
      <c r="C41" s="117">
        <v>27</v>
      </c>
      <c r="D41" s="117">
        <v>1</v>
      </c>
      <c r="E41" s="119">
        <f t="shared" si="2"/>
        <v>28</v>
      </c>
      <c r="F41" s="117"/>
      <c r="G41" s="120">
        <v>12</v>
      </c>
      <c r="H41" s="120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s="31" customFormat="1" ht="12.75" customHeight="1">
      <c r="A42" s="118" t="s">
        <v>31</v>
      </c>
      <c r="B42" s="118"/>
      <c r="C42" s="117">
        <v>12</v>
      </c>
      <c r="D42" s="117">
        <v>0</v>
      </c>
      <c r="E42" s="119">
        <f t="shared" si="2"/>
        <v>12</v>
      </c>
      <c r="F42" s="117"/>
      <c r="G42" s="120"/>
      <c r="H42" s="120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s="31" customFormat="1" ht="12.75" customHeight="1">
      <c r="A43" s="118" t="s">
        <v>104</v>
      </c>
      <c r="B43" s="118"/>
      <c r="C43" s="117">
        <v>79</v>
      </c>
      <c r="D43" s="117">
        <v>0</v>
      </c>
      <c r="E43" s="119">
        <f t="shared" si="2"/>
        <v>79</v>
      </c>
      <c r="F43" s="117"/>
      <c r="G43" s="120">
        <v>7</v>
      </c>
      <c r="H43" s="120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s="31" customFormat="1" ht="12.75" customHeight="1">
      <c r="A44" s="118" t="s">
        <v>105</v>
      </c>
      <c r="B44" s="118"/>
      <c r="C44" s="117">
        <v>58</v>
      </c>
      <c r="D44" s="117">
        <v>0</v>
      </c>
      <c r="E44" s="119">
        <f t="shared" si="2"/>
        <v>58</v>
      </c>
      <c r="F44" s="117"/>
      <c r="G44" s="120">
        <v>1</v>
      </c>
      <c r="H44" s="120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s="31" customFormat="1" ht="12.75" customHeight="1">
      <c r="A45" s="118" t="s">
        <v>106</v>
      </c>
      <c r="B45" s="118"/>
      <c r="C45" s="117">
        <v>58</v>
      </c>
      <c r="D45" s="117">
        <v>0</v>
      </c>
      <c r="E45" s="119">
        <f t="shared" si="2"/>
        <v>58</v>
      </c>
      <c r="F45" s="117"/>
      <c r="G45" s="120">
        <v>3</v>
      </c>
      <c r="H45" s="120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s="31" customFormat="1" ht="12.75" customHeight="1">
      <c r="A46" s="121" t="s">
        <v>30</v>
      </c>
      <c r="B46" s="121"/>
      <c r="C46" s="122">
        <v>22</v>
      </c>
      <c r="D46" s="122">
        <v>0</v>
      </c>
      <c r="E46" s="180">
        <f t="shared" si="2"/>
        <v>22</v>
      </c>
      <c r="F46" s="122"/>
      <c r="G46" s="124">
        <v>8</v>
      </c>
      <c r="H46" s="124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s="39" customFormat="1" ht="12" customHeight="1">
      <c r="A47" s="125" t="s">
        <v>32</v>
      </c>
      <c r="B47" s="125"/>
      <c r="C47" s="42">
        <f>SUM(C39:C46)</f>
        <v>367</v>
      </c>
      <c r="D47" s="42">
        <f>SUM(D39:D46)</f>
        <v>2</v>
      </c>
      <c r="E47" s="43">
        <f>C47+D47</f>
        <v>369</v>
      </c>
      <c r="F47" s="42"/>
      <c r="G47" s="35">
        <f>SUM(G39:G46)</f>
        <v>47</v>
      </c>
      <c r="H47" s="35">
        <f>SUM(H39:H46)</f>
        <v>0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s="31" customFormat="1" ht="7.5" customHeight="1">
      <c r="A48" s="142"/>
      <c r="B48" s="142"/>
      <c r="C48" s="128"/>
      <c r="D48" s="128"/>
      <c r="E48" s="143"/>
      <c r="F48" s="128"/>
      <c r="G48" s="128"/>
      <c r="H48" s="144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s="31" customFormat="1" ht="12" customHeight="1">
      <c r="A49" s="134" t="s">
        <v>33</v>
      </c>
      <c r="B49" s="134"/>
      <c r="C49" s="126"/>
      <c r="D49" s="140"/>
      <c r="E49" s="141"/>
      <c r="F49" s="126"/>
      <c r="G49" s="127"/>
      <c r="H49" s="127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s="31" customFormat="1" ht="12" customHeight="1">
      <c r="A50" s="118" t="s">
        <v>34</v>
      </c>
      <c r="B50" s="118"/>
      <c r="C50" s="117">
        <v>160</v>
      </c>
      <c r="D50" s="117">
        <v>0</v>
      </c>
      <c r="E50" s="119">
        <f t="shared" ref="E50:E59" si="3">C50+D50</f>
        <v>160</v>
      </c>
      <c r="F50" s="117"/>
      <c r="G50" s="120">
        <v>16</v>
      </c>
      <c r="H50" s="120">
        <v>8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s="31" customFormat="1" ht="12" customHeight="1">
      <c r="A51" s="118" t="s">
        <v>8</v>
      </c>
      <c r="B51" s="118"/>
      <c r="C51" s="117">
        <v>55</v>
      </c>
      <c r="D51" s="117">
        <v>0</v>
      </c>
      <c r="E51" s="119">
        <f t="shared" si="3"/>
        <v>55</v>
      </c>
      <c r="F51" s="117"/>
      <c r="G51" s="120">
        <v>14</v>
      </c>
      <c r="H51" s="120">
        <v>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s="31" customFormat="1" ht="12" customHeight="1">
      <c r="A52" s="118" t="s">
        <v>35</v>
      </c>
      <c r="B52" s="118"/>
      <c r="C52" s="117">
        <v>121</v>
      </c>
      <c r="D52" s="117">
        <v>0</v>
      </c>
      <c r="E52" s="119">
        <f t="shared" si="3"/>
        <v>121</v>
      </c>
      <c r="F52" s="117"/>
      <c r="G52" s="120">
        <v>4</v>
      </c>
      <c r="H52" s="120">
        <v>11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s="31" customFormat="1" ht="12" customHeight="1">
      <c r="A53" s="118" t="s">
        <v>36</v>
      </c>
      <c r="B53" s="118"/>
      <c r="C53" s="117">
        <v>185</v>
      </c>
      <c r="D53" s="117">
        <v>0</v>
      </c>
      <c r="E53" s="119">
        <f t="shared" si="3"/>
        <v>185</v>
      </c>
      <c r="F53" s="117"/>
      <c r="G53" s="120">
        <v>33</v>
      </c>
      <c r="H53" s="120">
        <v>16</v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s="31" customFormat="1" ht="12" customHeight="1">
      <c r="A54" s="118" t="s">
        <v>37</v>
      </c>
      <c r="B54" s="118"/>
      <c r="C54" s="117">
        <v>281</v>
      </c>
      <c r="D54" s="117">
        <v>0</v>
      </c>
      <c r="E54" s="119">
        <f t="shared" si="3"/>
        <v>281</v>
      </c>
      <c r="F54" s="117"/>
      <c r="G54" s="120">
        <v>74</v>
      </c>
      <c r="H54" s="120">
        <v>22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s="31" customFormat="1" ht="12" hidden="1" customHeight="1">
      <c r="A55" s="118" t="s">
        <v>41</v>
      </c>
      <c r="B55" s="118"/>
      <c r="C55" s="117"/>
      <c r="D55" s="117"/>
      <c r="E55" s="119">
        <f t="shared" si="3"/>
        <v>0</v>
      </c>
      <c r="F55" s="117"/>
      <c r="G55" s="120"/>
      <c r="H55" s="120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</row>
    <row r="56" spans="1:22" s="31" customFormat="1" ht="12" customHeight="1">
      <c r="A56" s="118" t="s">
        <v>38</v>
      </c>
      <c r="B56" s="118"/>
      <c r="C56" s="117">
        <v>117</v>
      </c>
      <c r="D56" s="117">
        <v>0</v>
      </c>
      <c r="E56" s="119">
        <f t="shared" si="3"/>
        <v>117</v>
      </c>
      <c r="F56" s="117"/>
      <c r="G56" s="120">
        <v>79</v>
      </c>
      <c r="H56" s="120">
        <v>5</v>
      </c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</row>
    <row r="57" spans="1:22" s="31" customFormat="1" ht="12" customHeight="1">
      <c r="A57" s="118" t="s">
        <v>39</v>
      </c>
      <c r="B57" s="118"/>
      <c r="C57" s="117">
        <v>42</v>
      </c>
      <c r="D57" s="117">
        <v>0</v>
      </c>
      <c r="E57" s="119">
        <f t="shared" si="3"/>
        <v>42</v>
      </c>
      <c r="F57" s="117"/>
      <c r="G57" s="120">
        <v>5</v>
      </c>
      <c r="H57" s="120">
        <v>6</v>
      </c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s="31" customFormat="1" ht="12" customHeight="1">
      <c r="A58" s="118" t="s">
        <v>40</v>
      </c>
      <c r="B58" s="118"/>
      <c r="C58" s="117">
        <v>451</v>
      </c>
      <c r="D58" s="117">
        <v>0</v>
      </c>
      <c r="E58" s="119">
        <f t="shared" si="3"/>
        <v>451</v>
      </c>
      <c r="F58" s="117"/>
      <c r="G58" s="120">
        <v>48</v>
      </c>
      <c r="H58" s="120">
        <v>26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s="31" customFormat="1" ht="12" customHeight="1">
      <c r="A59" s="121" t="s">
        <v>107</v>
      </c>
      <c r="B59" s="121"/>
      <c r="C59" s="122">
        <v>186</v>
      </c>
      <c r="D59" s="122">
        <v>0</v>
      </c>
      <c r="E59" s="123">
        <f t="shared" si="3"/>
        <v>186</v>
      </c>
      <c r="F59" s="122"/>
      <c r="G59" s="124"/>
      <c r="H59" s="124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s="39" customFormat="1" ht="12" customHeight="1">
      <c r="A60" s="125" t="s">
        <v>42</v>
      </c>
      <c r="B60" s="125"/>
      <c r="C60" s="42">
        <f>SUM(C50:C59)</f>
        <v>1598</v>
      </c>
      <c r="D60" s="42">
        <f>SUM(D50:D59)</f>
        <v>0</v>
      </c>
      <c r="E60" s="43">
        <f>C60+D60</f>
        <v>1598</v>
      </c>
      <c r="F60" s="42"/>
      <c r="G60" s="35">
        <f>SUM(G50:G59)</f>
        <v>273</v>
      </c>
      <c r="H60" s="35">
        <f>SUM(H50:H59)</f>
        <v>101</v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s="31" customFormat="1" ht="10.199999999999999">
      <c r="A61" s="142"/>
      <c r="B61" s="142"/>
      <c r="C61" s="128"/>
      <c r="D61" s="128"/>
      <c r="E61" s="143"/>
      <c r="F61" s="128"/>
      <c r="G61" s="128"/>
      <c r="H61" s="144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s="10" customFormat="1" ht="19.5" customHeight="1">
      <c r="A62" s="145" t="s">
        <v>0</v>
      </c>
      <c r="B62" s="145"/>
      <c r="C62" s="146"/>
      <c r="D62" s="146"/>
      <c r="E62" s="147"/>
      <c r="F62" s="146"/>
      <c r="G62" s="146"/>
      <c r="H62" s="148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</row>
    <row r="63" spans="1:22" s="44" customFormat="1" ht="13.2">
      <c r="A63" s="149" t="s">
        <v>120</v>
      </c>
      <c r="B63" s="150"/>
      <c r="C63" s="151"/>
      <c r="D63" s="152"/>
      <c r="E63" s="153"/>
      <c r="F63" s="151"/>
      <c r="G63" s="151"/>
      <c r="H63" s="151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</row>
    <row r="64" spans="1:22" s="39" customFormat="1" ht="8.25" customHeight="1">
      <c r="A64" s="125"/>
      <c r="B64" s="125"/>
      <c r="C64" s="42"/>
      <c r="D64" s="42"/>
      <c r="E64" s="43"/>
      <c r="F64" s="42"/>
      <c r="G64" s="42"/>
      <c r="H64" s="4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s="21" customFormat="1" ht="14.25" customHeight="1">
      <c r="A65" s="154"/>
      <c r="B65" s="154"/>
      <c r="C65" s="194" t="s">
        <v>91</v>
      </c>
      <c r="D65" s="194"/>
      <c r="E65" s="194"/>
      <c r="F65" s="194"/>
      <c r="G65" s="155"/>
      <c r="H65" s="155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s="21" customFormat="1" ht="13.2">
      <c r="A66" s="156" t="s">
        <v>1</v>
      </c>
      <c r="B66" s="157"/>
      <c r="C66" s="158" t="s">
        <v>2</v>
      </c>
      <c r="D66" s="158" t="s">
        <v>3</v>
      </c>
      <c r="E66" s="197" t="s">
        <v>4</v>
      </c>
      <c r="F66" s="197"/>
      <c r="G66" s="159" t="s">
        <v>5</v>
      </c>
      <c r="H66" s="160" t="s">
        <v>6</v>
      </c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s="31" customFormat="1" ht="12" customHeight="1">
      <c r="A67" s="134" t="s">
        <v>43</v>
      </c>
      <c r="B67" s="134"/>
      <c r="C67" s="126"/>
      <c r="D67" s="140"/>
      <c r="E67" s="141"/>
      <c r="F67" s="126"/>
      <c r="G67" s="127"/>
      <c r="H67" s="127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s="31" customFormat="1" ht="13.5" customHeight="1">
      <c r="A68" s="118" t="s">
        <v>44</v>
      </c>
      <c r="B68" s="118"/>
      <c r="C68" s="117">
        <v>237</v>
      </c>
      <c r="D68" s="117">
        <v>5</v>
      </c>
      <c r="E68" s="119">
        <f t="shared" ref="E68:E75" si="4">C68+D68</f>
        <v>242</v>
      </c>
      <c r="F68" s="117"/>
      <c r="G68" s="120">
        <v>2</v>
      </c>
      <c r="H68" s="120">
        <v>7</v>
      </c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s="31" customFormat="1" ht="13.5" customHeight="1">
      <c r="A69" s="118" t="s">
        <v>16</v>
      </c>
      <c r="B69" s="118"/>
      <c r="C69" s="117">
        <v>99</v>
      </c>
      <c r="D69" s="117">
        <v>0</v>
      </c>
      <c r="E69" s="119">
        <f t="shared" si="4"/>
        <v>99</v>
      </c>
      <c r="F69" s="117"/>
      <c r="G69" s="120">
        <v>71</v>
      </c>
      <c r="H69" s="120">
        <v>4</v>
      </c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s="31" customFormat="1" ht="13.5" customHeight="1">
      <c r="A70" s="118" t="s">
        <v>45</v>
      </c>
      <c r="B70" s="118"/>
      <c r="C70" s="161">
        <v>109</v>
      </c>
      <c r="D70" s="117">
        <v>0</v>
      </c>
      <c r="E70" s="119">
        <f t="shared" si="4"/>
        <v>109</v>
      </c>
      <c r="F70" s="117"/>
      <c r="G70" s="120">
        <v>10</v>
      </c>
      <c r="H70" s="120">
        <v>10</v>
      </c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s="31" customFormat="1" ht="13.5" customHeight="1">
      <c r="A71" s="118" t="s">
        <v>46</v>
      </c>
      <c r="B71" s="118"/>
      <c r="C71" s="117">
        <v>255</v>
      </c>
      <c r="D71" s="117">
        <v>0</v>
      </c>
      <c r="E71" s="119">
        <f t="shared" si="4"/>
        <v>255</v>
      </c>
      <c r="F71" s="117"/>
      <c r="G71" s="120">
        <v>4</v>
      </c>
      <c r="H71" s="120">
        <v>5</v>
      </c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 s="31" customFormat="1" ht="13.5" customHeight="1">
      <c r="A72" s="118" t="s">
        <v>47</v>
      </c>
      <c r="B72" s="118"/>
      <c r="C72" s="117">
        <v>195</v>
      </c>
      <c r="D72" s="117">
        <v>0</v>
      </c>
      <c r="E72" s="119">
        <f t="shared" si="4"/>
        <v>195</v>
      </c>
      <c r="F72" s="117"/>
      <c r="G72" s="120">
        <v>66</v>
      </c>
      <c r="H72" s="120">
        <v>14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s="31" customFormat="1" ht="13.5" customHeight="1">
      <c r="A73" s="118" t="s">
        <v>48</v>
      </c>
      <c r="B73" s="118"/>
      <c r="C73" s="117">
        <v>3</v>
      </c>
      <c r="D73" s="117">
        <v>0</v>
      </c>
      <c r="E73" s="119">
        <f t="shared" si="4"/>
        <v>3</v>
      </c>
      <c r="F73" s="117"/>
      <c r="G73" s="120">
        <v>4</v>
      </c>
      <c r="H73" s="120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  <row r="74" spans="1:22" s="31" customFormat="1" ht="13.5" customHeight="1">
      <c r="A74" s="118" t="s">
        <v>49</v>
      </c>
      <c r="B74" s="118"/>
      <c r="C74" s="117">
        <v>24</v>
      </c>
      <c r="D74" s="117">
        <v>0</v>
      </c>
      <c r="E74" s="119">
        <f t="shared" si="4"/>
        <v>24</v>
      </c>
      <c r="F74" s="117"/>
      <c r="G74" s="120"/>
      <c r="H74" s="120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</row>
    <row r="75" spans="1:22" s="31" customFormat="1" ht="13.5" customHeight="1">
      <c r="A75" s="121" t="s">
        <v>50</v>
      </c>
      <c r="B75" s="121"/>
      <c r="C75" s="122">
        <v>0</v>
      </c>
      <c r="D75" s="122">
        <v>0</v>
      </c>
      <c r="E75" s="123">
        <f t="shared" si="4"/>
        <v>0</v>
      </c>
      <c r="F75" s="122"/>
      <c r="G75" s="124">
        <v>14</v>
      </c>
      <c r="H75" s="124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</row>
    <row r="76" spans="1:22" s="39" customFormat="1" ht="12.75" customHeight="1">
      <c r="A76" s="125" t="s">
        <v>51</v>
      </c>
      <c r="B76" s="125"/>
      <c r="C76" s="111">
        <f>SUM(C67:C75)</f>
        <v>922</v>
      </c>
      <c r="D76" s="111">
        <f>SUM(D67:D75)</f>
        <v>5</v>
      </c>
      <c r="E76" s="112">
        <f>C76+D76</f>
        <v>927</v>
      </c>
      <c r="F76" s="111"/>
      <c r="G76" s="35">
        <f>SUM(G67:G75)</f>
        <v>171</v>
      </c>
      <c r="H76" s="35">
        <f>SUM(H67:H75)</f>
        <v>40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</row>
    <row r="77" spans="1:22" s="31" customFormat="1" ht="18" customHeight="1">
      <c r="A77" s="142"/>
      <c r="B77" s="142"/>
      <c r="C77" s="128"/>
      <c r="D77" s="128"/>
      <c r="E77" s="143"/>
      <c r="F77" s="128"/>
      <c r="G77" s="128"/>
      <c r="H77" s="144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</row>
    <row r="78" spans="1:22" s="31" customFormat="1" ht="12" customHeight="1">
      <c r="A78" s="162" t="s">
        <v>52</v>
      </c>
      <c r="B78" s="162"/>
      <c r="C78" s="126"/>
      <c r="D78" s="140"/>
      <c r="E78" s="141"/>
      <c r="F78" s="126"/>
      <c r="G78" s="127"/>
      <c r="H78" s="127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s="31" customFormat="1" ht="13.5" customHeight="1">
      <c r="A79" s="189" t="s">
        <v>53</v>
      </c>
      <c r="B79" s="134"/>
      <c r="C79" s="163"/>
      <c r="D79" s="117"/>
      <c r="E79" s="164"/>
      <c r="F79" s="163"/>
      <c r="G79" s="120"/>
      <c r="H79" s="120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 s="31" customFormat="1" ht="12.75" customHeight="1">
      <c r="A80" s="118" t="s">
        <v>54</v>
      </c>
      <c r="B80" s="118"/>
      <c r="C80" s="117">
        <v>66</v>
      </c>
      <c r="D80" s="117">
        <v>6</v>
      </c>
      <c r="E80" s="119">
        <f t="shared" ref="E80:E85" si="5">C80+D80</f>
        <v>72</v>
      </c>
      <c r="F80" s="117"/>
      <c r="G80" s="120">
        <v>17</v>
      </c>
      <c r="H80" s="120">
        <v>5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s="31" customFormat="1" ht="12.75" customHeight="1">
      <c r="A81" s="118" t="s">
        <v>55</v>
      </c>
      <c r="B81" s="118"/>
      <c r="C81" s="117">
        <v>172</v>
      </c>
      <c r="D81" s="117">
        <v>12</v>
      </c>
      <c r="E81" s="119">
        <f t="shared" si="5"/>
        <v>184</v>
      </c>
      <c r="F81" s="117"/>
      <c r="G81" s="120">
        <v>8</v>
      </c>
      <c r="H81" s="120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 s="31" customFormat="1" ht="12.75" customHeight="1">
      <c r="A82" s="118" t="s">
        <v>56</v>
      </c>
      <c r="B82" s="118"/>
      <c r="C82" s="117">
        <v>45</v>
      </c>
      <c r="D82" s="117">
        <v>5</v>
      </c>
      <c r="E82" s="119">
        <f t="shared" si="5"/>
        <v>50</v>
      </c>
      <c r="F82" s="117"/>
      <c r="G82" s="120">
        <v>6</v>
      </c>
      <c r="H82" s="120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:22" s="31" customFormat="1" ht="12.75" customHeight="1">
      <c r="A83" s="118" t="s">
        <v>57</v>
      </c>
      <c r="B83" s="118"/>
      <c r="C83" s="117">
        <v>52</v>
      </c>
      <c r="D83" s="117">
        <v>3</v>
      </c>
      <c r="E83" s="119">
        <f t="shared" si="5"/>
        <v>55</v>
      </c>
      <c r="F83" s="117"/>
      <c r="G83" s="120"/>
      <c r="H83" s="120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:22" s="31" customFormat="1" ht="12.75" customHeight="1">
      <c r="A84" s="118" t="s">
        <v>58</v>
      </c>
      <c r="B84" s="118"/>
      <c r="C84" s="117">
        <v>9</v>
      </c>
      <c r="D84" s="117">
        <v>4</v>
      </c>
      <c r="E84" s="119">
        <f t="shared" si="5"/>
        <v>13</v>
      </c>
      <c r="F84" s="117"/>
      <c r="G84" s="120"/>
      <c r="H84" s="120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:22" s="31" customFormat="1" ht="12.75" customHeight="1">
      <c r="A85" s="121" t="s">
        <v>108</v>
      </c>
      <c r="B85" s="121"/>
      <c r="C85" s="122">
        <v>51</v>
      </c>
      <c r="D85" s="122">
        <v>53</v>
      </c>
      <c r="E85" s="123">
        <f t="shared" si="5"/>
        <v>104</v>
      </c>
      <c r="F85" s="122"/>
      <c r="G85" s="124">
        <v>2</v>
      </c>
      <c r="H85" s="124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:22" s="39" customFormat="1" ht="12.75" customHeight="1">
      <c r="A86" s="125" t="s">
        <v>59</v>
      </c>
      <c r="B86" s="125"/>
      <c r="C86" s="42">
        <f>SUM(C80:C85)</f>
        <v>395</v>
      </c>
      <c r="D86" s="42">
        <f>SUM(D80:D85)</f>
        <v>83</v>
      </c>
      <c r="E86" s="43">
        <f>C86+D86</f>
        <v>478</v>
      </c>
      <c r="F86" s="42"/>
      <c r="G86" s="51">
        <f>SUM(G80:G85)</f>
        <v>33</v>
      </c>
      <c r="H86" s="51">
        <f>SUM(H80:H85)</f>
        <v>5</v>
      </c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:22" s="39" customFormat="1" ht="13.5" customHeight="1">
      <c r="A87" s="125"/>
      <c r="B87" s="125"/>
      <c r="C87" s="42"/>
      <c r="D87" s="42"/>
      <c r="E87" s="43"/>
      <c r="F87" s="42"/>
      <c r="G87" s="51"/>
      <c r="H87" s="51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:22" s="31" customFormat="1" ht="12" customHeight="1">
      <c r="A88" s="198" t="s">
        <v>60</v>
      </c>
      <c r="B88" s="198"/>
      <c r="C88" s="198"/>
      <c r="D88" s="198"/>
      <c r="E88" s="198"/>
      <c r="F88" s="126"/>
      <c r="G88" s="127"/>
      <c r="H88" s="127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:22" s="31" customFormat="1" ht="12" customHeight="1">
      <c r="A89" s="118" t="s">
        <v>12</v>
      </c>
      <c r="B89" s="118"/>
      <c r="C89" s="117">
        <v>25</v>
      </c>
      <c r="D89" s="117">
        <v>1</v>
      </c>
      <c r="E89" s="119">
        <f t="shared" ref="E89:E100" si="6">C89+D89</f>
        <v>26</v>
      </c>
      <c r="F89" s="117"/>
      <c r="G89" s="120">
        <v>2</v>
      </c>
      <c r="H89" s="120">
        <v>4</v>
      </c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:22" s="31" customFormat="1" ht="12" customHeight="1">
      <c r="A90" s="118" t="s">
        <v>61</v>
      </c>
      <c r="B90" s="118"/>
      <c r="C90" s="117">
        <v>36</v>
      </c>
      <c r="D90" s="117">
        <v>1</v>
      </c>
      <c r="E90" s="119">
        <f t="shared" si="6"/>
        <v>37</v>
      </c>
      <c r="F90" s="117"/>
      <c r="G90" s="120">
        <v>2</v>
      </c>
      <c r="H90" s="120">
        <v>16</v>
      </c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:22" s="31" customFormat="1" ht="12" customHeight="1">
      <c r="A91" s="118" t="s">
        <v>62</v>
      </c>
      <c r="B91" s="118"/>
      <c r="C91" s="117">
        <v>107</v>
      </c>
      <c r="D91" s="117">
        <v>1</v>
      </c>
      <c r="E91" s="119">
        <f t="shared" si="6"/>
        <v>108</v>
      </c>
      <c r="F91" s="117"/>
      <c r="G91" s="120">
        <v>20</v>
      </c>
      <c r="H91" s="120">
        <v>14</v>
      </c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:22" s="31" customFormat="1" ht="12" customHeight="1">
      <c r="A92" s="118" t="s">
        <v>13</v>
      </c>
      <c r="B92" s="118"/>
      <c r="C92" s="117">
        <v>0</v>
      </c>
      <c r="D92" s="117">
        <v>0</v>
      </c>
      <c r="E92" s="119">
        <f t="shared" si="6"/>
        <v>0</v>
      </c>
      <c r="F92" s="117"/>
      <c r="G92" s="120">
        <v>1</v>
      </c>
      <c r="H92" s="120">
        <v>4</v>
      </c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:22" s="31" customFormat="1" ht="12.75" customHeight="1">
      <c r="A93" s="118" t="s">
        <v>95</v>
      </c>
      <c r="B93" s="118"/>
      <c r="C93" s="117">
        <v>30</v>
      </c>
      <c r="D93" s="117">
        <v>0</v>
      </c>
      <c r="E93" s="119">
        <f t="shared" si="6"/>
        <v>30</v>
      </c>
      <c r="F93" s="117"/>
      <c r="G93" s="120"/>
      <c r="H93" s="120">
        <v>6</v>
      </c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:22" s="31" customFormat="1" ht="12.75" customHeight="1">
      <c r="A94" s="118" t="s">
        <v>63</v>
      </c>
      <c r="B94" s="118"/>
      <c r="C94" s="117">
        <v>21</v>
      </c>
      <c r="D94" s="117">
        <v>1</v>
      </c>
      <c r="E94" s="119">
        <f t="shared" si="6"/>
        <v>22</v>
      </c>
      <c r="F94" s="117"/>
      <c r="G94" s="120">
        <v>12</v>
      </c>
      <c r="H94" s="120">
        <v>3</v>
      </c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:22" s="31" customFormat="1" ht="12.75" customHeight="1">
      <c r="A95" s="118" t="s">
        <v>64</v>
      </c>
      <c r="B95" s="118"/>
      <c r="C95" s="117">
        <v>50</v>
      </c>
      <c r="D95" s="117">
        <v>11</v>
      </c>
      <c r="E95" s="119">
        <f t="shared" si="6"/>
        <v>61</v>
      </c>
      <c r="F95" s="117"/>
      <c r="G95" s="120">
        <v>3</v>
      </c>
      <c r="H95" s="120">
        <v>14</v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:22" s="31" customFormat="1" ht="12.75" customHeight="1">
      <c r="A96" s="118" t="s">
        <v>65</v>
      </c>
      <c r="B96" s="118"/>
      <c r="C96" s="117">
        <v>19</v>
      </c>
      <c r="D96" s="117">
        <v>3</v>
      </c>
      <c r="E96" s="119">
        <f t="shared" si="6"/>
        <v>22</v>
      </c>
      <c r="F96" s="117"/>
      <c r="G96" s="120">
        <v>6</v>
      </c>
      <c r="H96" s="120">
        <v>7</v>
      </c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:22" s="31" customFormat="1" ht="12.75" customHeight="1">
      <c r="A97" s="118" t="s">
        <v>66</v>
      </c>
      <c r="B97" s="118"/>
      <c r="C97" s="117">
        <v>36</v>
      </c>
      <c r="D97" s="117">
        <v>3</v>
      </c>
      <c r="E97" s="119">
        <f t="shared" si="6"/>
        <v>39</v>
      </c>
      <c r="F97" s="117"/>
      <c r="G97" s="120">
        <v>19</v>
      </c>
      <c r="H97" s="120">
        <v>12</v>
      </c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:22" s="31" customFormat="1" ht="12.75" customHeight="1">
      <c r="A98" s="118" t="s">
        <v>21</v>
      </c>
      <c r="B98" s="118"/>
      <c r="C98" s="117">
        <v>86</v>
      </c>
      <c r="D98" s="117">
        <v>1</v>
      </c>
      <c r="E98" s="119">
        <f t="shared" si="6"/>
        <v>87</v>
      </c>
      <c r="F98" s="117"/>
      <c r="G98" s="120"/>
      <c r="H98" s="120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:22" s="31" customFormat="1" ht="12.75" customHeight="1">
      <c r="A99" s="118" t="s">
        <v>67</v>
      </c>
      <c r="B99" s="118"/>
      <c r="C99" s="117">
        <v>3</v>
      </c>
      <c r="D99" s="117">
        <v>0</v>
      </c>
      <c r="E99" s="119">
        <f t="shared" si="6"/>
        <v>3</v>
      </c>
      <c r="F99" s="117"/>
      <c r="G99" s="120"/>
      <c r="H99" s="120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  <row r="100" spans="1:22" s="31" customFormat="1" ht="13.5" customHeight="1">
      <c r="A100" s="121" t="s">
        <v>109</v>
      </c>
      <c r="B100" s="121"/>
      <c r="C100" s="122">
        <v>0</v>
      </c>
      <c r="D100" s="122">
        <v>0</v>
      </c>
      <c r="E100" s="123">
        <f t="shared" si="6"/>
        <v>0</v>
      </c>
      <c r="F100" s="122"/>
      <c r="G100" s="124"/>
      <c r="H100" s="124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</row>
    <row r="101" spans="1:22" s="36" customFormat="1" ht="12.75" customHeight="1">
      <c r="A101" s="134" t="s">
        <v>68</v>
      </c>
      <c r="B101" s="134"/>
      <c r="C101" s="42">
        <f>SUM(C89:C100)</f>
        <v>413</v>
      </c>
      <c r="D101" s="42">
        <f>SUM(D89:D100)</f>
        <v>22</v>
      </c>
      <c r="E101" s="43">
        <f>C101+D101</f>
        <v>435</v>
      </c>
      <c r="F101" s="42"/>
      <c r="G101" s="51">
        <f>SUM(G89:G100)</f>
        <v>65</v>
      </c>
      <c r="H101" s="51">
        <f>SUM(H89:H100)</f>
        <v>80</v>
      </c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</row>
    <row r="102" spans="1:22" s="31" customFormat="1" ht="13.5" customHeight="1">
      <c r="A102" s="142"/>
      <c r="B102" s="142"/>
      <c r="C102" s="128"/>
      <c r="D102" s="128"/>
      <c r="E102" s="143"/>
      <c r="F102" s="128"/>
      <c r="G102" s="128"/>
      <c r="H102" s="144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</row>
    <row r="103" spans="1:22" s="31" customFormat="1" ht="12" customHeight="1">
      <c r="A103" s="189" t="s">
        <v>69</v>
      </c>
      <c r="B103" s="134"/>
      <c r="C103" s="126"/>
      <c r="D103" s="140"/>
      <c r="E103" s="141"/>
      <c r="F103" s="126"/>
      <c r="G103" s="127"/>
      <c r="H103" s="127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</row>
    <row r="104" spans="1:22" s="31" customFormat="1" ht="12.75" customHeight="1">
      <c r="A104" s="118" t="s">
        <v>14</v>
      </c>
      <c r="B104" s="118"/>
      <c r="C104" s="117">
        <v>28</v>
      </c>
      <c r="D104" s="117">
        <v>10</v>
      </c>
      <c r="E104" s="119">
        <f>C104+D104</f>
        <v>38</v>
      </c>
      <c r="F104" s="117"/>
      <c r="G104" s="120">
        <v>1</v>
      </c>
      <c r="H104" s="120">
        <v>7</v>
      </c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</row>
    <row r="105" spans="1:22" s="31" customFormat="1" ht="12.75" customHeight="1">
      <c r="A105" s="118" t="s">
        <v>70</v>
      </c>
      <c r="B105" s="118"/>
      <c r="C105" s="117">
        <v>57</v>
      </c>
      <c r="D105" s="117">
        <v>12</v>
      </c>
      <c r="E105" s="119">
        <f t="shared" ref="E105:E107" si="7">C105+D105</f>
        <v>69</v>
      </c>
      <c r="F105" s="117"/>
      <c r="G105" s="120">
        <v>11</v>
      </c>
      <c r="H105" s="120">
        <v>3</v>
      </c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</row>
    <row r="106" spans="1:22" s="31" customFormat="1" ht="12.75" customHeight="1">
      <c r="A106" s="118" t="s">
        <v>71</v>
      </c>
      <c r="B106" s="118"/>
      <c r="C106" s="117">
        <v>174</v>
      </c>
      <c r="D106" s="117">
        <v>17</v>
      </c>
      <c r="E106" s="119">
        <f t="shared" si="7"/>
        <v>191</v>
      </c>
      <c r="F106" s="117"/>
      <c r="G106" s="120">
        <v>5</v>
      </c>
      <c r="H106" s="120">
        <v>15</v>
      </c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31" customFormat="1" ht="12.75" customHeight="1">
      <c r="A107" s="121" t="s">
        <v>110</v>
      </c>
      <c r="B107" s="121"/>
      <c r="C107" s="122">
        <v>147</v>
      </c>
      <c r="D107" s="122">
        <v>21</v>
      </c>
      <c r="E107" s="123">
        <f t="shared" si="7"/>
        <v>168</v>
      </c>
      <c r="F107" s="122"/>
      <c r="G107" s="124">
        <v>1</v>
      </c>
      <c r="H107" s="124">
        <v>1</v>
      </c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</row>
    <row r="108" spans="1:22" s="36" customFormat="1" ht="12.75" customHeight="1">
      <c r="A108" s="134" t="s">
        <v>72</v>
      </c>
      <c r="B108" s="134"/>
      <c r="C108" s="42">
        <f>SUM(C103:C107)</f>
        <v>406</v>
      </c>
      <c r="D108" s="42">
        <f>SUM(D103:D107)</f>
        <v>60</v>
      </c>
      <c r="E108" s="43">
        <f>C108+D108</f>
        <v>466</v>
      </c>
      <c r="F108" s="42"/>
      <c r="G108" s="51">
        <f>SUM(G103:G107)</f>
        <v>18</v>
      </c>
      <c r="H108" s="51">
        <f>SUM(H103:H107)</f>
        <v>26</v>
      </c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</row>
    <row r="109" spans="1:22" s="36" customFormat="1" ht="6.75" customHeight="1">
      <c r="A109" s="134"/>
      <c r="B109" s="134"/>
      <c r="C109" s="42"/>
      <c r="D109" s="42"/>
      <c r="E109" s="43"/>
      <c r="F109" s="42"/>
      <c r="G109" s="51"/>
      <c r="H109" s="51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</row>
    <row r="110" spans="1:22" s="36" customFormat="1" ht="6.75" customHeight="1">
      <c r="A110" s="134"/>
      <c r="B110" s="134"/>
      <c r="C110" s="129"/>
      <c r="D110" s="129"/>
      <c r="E110" s="165"/>
      <c r="F110" s="129"/>
      <c r="G110" s="166"/>
      <c r="H110" s="166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</row>
    <row r="111" spans="1:22" s="31" customFormat="1" ht="13.5" customHeight="1">
      <c r="A111" s="121" t="s">
        <v>73</v>
      </c>
      <c r="B111" s="121"/>
      <c r="C111" s="122">
        <v>226</v>
      </c>
      <c r="D111" s="122">
        <v>44</v>
      </c>
      <c r="E111" s="123">
        <f>C111+D111</f>
        <v>270</v>
      </c>
      <c r="F111" s="122"/>
      <c r="G111" s="124"/>
      <c r="H111" s="124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</row>
    <row r="112" spans="1:22" s="36" customFormat="1" ht="12.75" customHeight="1">
      <c r="A112" s="134" t="s">
        <v>74</v>
      </c>
      <c r="B112" s="134"/>
      <c r="C112" s="42">
        <f>C111+C108+C86+C101</f>
        <v>1440</v>
      </c>
      <c r="D112" s="42">
        <f>D111+D108+D86+D101</f>
        <v>209</v>
      </c>
      <c r="E112" s="43">
        <f>C112+D112</f>
        <v>1649</v>
      </c>
      <c r="F112" s="42"/>
      <c r="G112" s="42">
        <f>G111+G108+G86+G101</f>
        <v>116</v>
      </c>
      <c r="H112" s="42">
        <f>H111+H108+H86+H101</f>
        <v>111</v>
      </c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</row>
    <row r="113" spans="1:22" s="31" customFormat="1" ht="10.199999999999999">
      <c r="A113" s="142"/>
      <c r="B113" s="142"/>
      <c r="C113" s="128"/>
      <c r="D113" s="128"/>
      <c r="E113" s="143"/>
      <c r="F113" s="128"/>
      <c r="G113" s="128"/>
      <c r="H113" s="144"/>
      <c r="J113" s="113"/>
      <c r="K113" s="113"/>
      <c r="L113" s="113"/>
      <c r="M113" s="113"/>
      <c r="N113" s="186"/>
      <c r="O113" s="113"/>
      <c r="P113" s="113"/>
      <c r="Q113" s="113"/>
      <c r="R113" s="113"/>
      <c r="S113" s="113"/>
      <c r="T113" s="113"/>
      <c r="U113" s="113"/>
      <c r="V113" s="113"/>
    </row>
    <row r="114" spans="1:22" s="10" customFormat="1" ht="18.75" customHeight="1">
      <c r="A114" s="145" t="s">
        <v>0</v>
      </c>
      <c r="B114" s="145"/>
      <c r="C114" s="146"/>
      <c r="D114" s="146"/>
      <c r="E114" s="147"/>
      <c r="F114" s="146"/>
      <c r="G114" s="146"/>
      <c r="H114" s="148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1:22" s="16" customFormat="1" ht="13.2">
      <c r="A115" s="149" t="s">
        <v>120</v>
      </c>
      <c r="B115" s="167"/>
      <c r="C115" s="168"/>
      <c r="D115" s="136"/>
      <c r="E115" s="169"/>
      <c r="F115" s="168"/>
      <c r="G115" s="168"/>
      <c r="H115" s="168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</row>
    <row r="116" spans="1:22" s="16" customFormat="1" ht="10.199999999999999">
      <c r="A116" s="167"/>
      <c r="B116" s="167"/>
      <c r="C116" s="168"/>
      <c r="D116" s="136"/>
      <c r="E116" s="169"/>
      <c r="F116" s="168"/>
      <c r="G116" s="168"/>
      <c r="H116" s="168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</row>
    <row r="117" spans="1:22" s="21" customFormat="1" ht="18" customHeight="1">
      <c r="A117" s="154"/>
      <c r="B117" s="154"/>
      <c r="C117" s="194" t="s">
        <v>75</v>
      </c>
      <c r="D117" s="194"/>
      <c r="E117" s="194"/>
      <c r="F117" s="170"/>
      <c r="G117" s="155"/>
      <c r="H117" s="155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</row>
    <row r="118" spans="1:22" s="21" customFormat="1" ht="13.2">
      <c r="A118" s="156" t="s">
        <v>1</v>
      </c>
      <c r="B118" s="157"/>
      <c r="C118" s="158" t="s">
        <v>2</v>
      </c>
      <c r="D118" s="158" t="s">
        <v>3</v>
      </c>
      <c r="E118" s="171" t="s">
        <v>4</v>
      </c>
      <c r="F118" s="158" t="s">
        <v>76</v>
      </c>
      <c r="G118" s="159" t="s">
        <v>5</v>
      </c>
      <c r="H118" s="160" t="s">
        <v>6</v>
      </c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</row>
    <row r="119" spans="1:22" s="31" customFormat="1" ht="12" customHeight="1">
      <c r="A119" s="134" t="s">
        <v>77</v>
      </c>
      <c r="B119" s="134"/>
      <c r="C119" s="172"/>
      <c r="D119" s="172"/>
      <c r="E119" s="173"/>
      <c r="F119" s="172"/>
      <c r="G119" s="174"/>
      <c r="H119" s="174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</row>
    <row r="120" spans="1:22" s="31" customFormat="1" ht="13.5" customHeight="1">
      <c r="A120" s="118" t="s">
        <v>78</v>
      </c>
      <c r="B120" s="118"/>
      <c r="C120" s="175"/>
      <c r="D120" s="175"/>
      <c r="E120" s="175"/>
      <c r="F120" s="117">
        <v>148</v>
      </c>
      <c r="G120" s="120"/>
      <c r="H120" s="120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</row>
    <row r="121" spans="1:22" s="31" customFormat="1" ht="13.5" customHeight="1">
      <c r="A121" s="118" t="s">
        <v>79</v>
      </c>
      <c r="B121" s="118"/>
      <c r="C121" s="175"/>
      <c r="D121" s="175"/>
      <c r="E121" s="175"/>
      <c r="F121" s="117"/>
      <c r="G121" s="120">
        <v>36</v>
      </c>
      <c r="H121" s="120">
        <v>4</v>
      </c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</row>
    <row r="122" spans="1:22" s="31" customFormat="1" ht="13.5" customHeight="1">
      <c r="A122" s="118" t="s">
        <v>80</v>
      </c>
      <c r="B122" s="118"/>
      <c r="C122" s="175"/>
      <c r="D122" s="175"/>
      <c r="E122" s="175"/>
      <c r="F122" s="117"/>
      <c r="G122" s="120"/>
      <c r="H122" s="120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</row>
    <row r="123" spans="1:22" s="31" customFormat="1" ht="13.5" customHeight="1">
      <c r="A123" s="118" t="s">
        <v>81</v>
      </c>
      <c r="B123" s="118"/>
      <c r="C123" s="175"/>
      <c r="D123" s="175"/>
      <c r="E123" s="175"/>
      <c r="F123" s="117"/>
      <c r="G123" s="120">
        <v>6</v>
      </c>
      <c r="H123" s="120">
        <v>4</v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</row>
    <row r="124" spans="1:22" s="31" customFormat="1" ht="13.5" customHeight="1">
      <c r="A124" s="118" t="s">
        <v>82</v>
      </c>
      <c r="B124" s="118"/>
      <c r="C124" s="175"/>
      <c r="D124" s="175"/>
      <c r="E124" s="175"/>
      <c r="F124" s="117"/>
      <c r="G124" s="120">
        <v>4</v>
      </c>
      <c r="H124" s="120">
        <v>9</v>
      </c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</row>
    <row r="125" spans="1:22" s="31" customFormat="1" ht="13.5" customHeight="1">
      <c r="A125" s="32" t="s">
        <v>83</v>
      </c>
      <c r="B125" s="32"/>
      <c r="C125" s="114"/>
      <c r="D125" s="114"/>
      <c r="E125" s="114"/>
      <c r="F125" s="33"/>
      <c r="G125" s="34"/>
      <c r="H125" s="34">
        <v>1</v>
      </c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</row>
    <row r="126" spans="1:22" s="31" customFormat="1" ht="13.5" hidden="1" customHeight="1">
      <c r="A126" s="32" t="s">
        <v>84</v>
      </c>
      <c r="B126" s="32"/>
      <c r="C126" s="114"/>
      <c r="D126" s="114"/>
      <c r="E126" s="114"/>
      <c r="F126" s="33"/>
      <c r="G126" s="34"/>
      <c r="H126" s="34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</row>
    <row r="127" spans="1:22" s="39" customFormat="1" ht="12.75" customHeight="1">
      <c r="A127" s="90" t="s">
        <v>100</v>
      </c>
      <c r="B127" s="90"/>
      <c r="C127" s="46">
        <f>SUM(C120:C126)</f>
        <v>0</v>
      </c>
      <c r="D127" s="46">
        <f>SUM(D120:D126)</f>
        <v>0</v>
      </c>
      <c r="E127" s="46"/>
      <c r="F127" s="91">
        <f>SUM(F120:F126)</f>
        <v>148</v>
      </c>
      <c r="G127" s="45">
        <f>SUM(G120:G126)</f>
        <v>46</v>
      </c>
      <c r="H127" s="45">
        <f>SUM(H120:H126)</f>
        <v>18</v>
      </c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</row>
    <row r="128" spans="1:22" s="48" customFormat="1" ht="12" customHeight="1">
      <c r="A128" s="92"/>
      <c r="B128" s="92"/>
      <c r="C128" s="93"/>
      <c r="D128" s="94"/>
      <c r="E128" s="93"/>
      <c r="F128" s="93"/>
      <c r="G128" s="47"/>
      <c r="H128" s="47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</row>
    <row r="129" spans="1:22" s="36" customFormat="1" ht="13.5" customHeight="1">
      <c r="A129" s="95" t="s">
        <v>85</v>
      </c>
      <c r="B129" s="95"/>
      <c r="C129" s="91">
        <f>(C26+C36+C47+C60+C76+C112+C127)-C100</f>
        <v>6549</v>
      </c>
      <c r="D129" s="91">
        <f>(D26+D36+D47+D60+D76+D112+D127)-D100</f>
        <v>450</v>
      </c>
      <c r="E129" s="91">
        <f>(E26+E36+E47+E60+E76+E112+E127)-E100</f>
        <v>6999</v>
      </c>
      <c r="F129" s="91">
        <f>F127</f>
        <v>148</v>
      </c>
      <c r="G129" s="42">
        <f>SUM(G26+G36+G47+G60+G76+G112+G127)</f>
        <v>937</v>
      </c>
      <c r="H129" s="42">
        <f>SUM(H26+H36+H47+H60+H76+H112+H127)</f>
        <v>327</v>
      </c>
      <c r="I129" s="39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</row>
    <row r="130" spans="1:22" s="36" customFormat="1" ht="13.5" customHeight="1">
      <c r="A130" s="95"/>
      <c r="B130" s="95"/>
      <c r="C130" s="91"/>
      <c r="D130" s="91"/>
      <c r="E130" s="91"/>
      <c r="F130" s="91"/>
      <c r="G130" s="42"/>
      <c r="H130" s="42"/>
      <c r="I130" s="39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</row>
    <row r="131" spans="1:22" s="36" customFormat="1" ht="25.5" customHeight="1">
      <c r="A131" s="97" t="s">
        <v>111</v>
      </c>
      <c r="B131" s="97"/>
      <c r="C131" s="97"/>
      <c r="D131" s="96"/>
      <c r="E131" s="91">
        <f>D131</f>
        <v>0</v>
      </c>
      <c r="F131" s="97"/>
      <c r="G131" s="45"/>
      <c r="H131" s="45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</row>
    <row r="132" spans="1:22" s="50" customFormat="1" ht="16.5" customHeight="1">
      <c r="A132" s="98"/>
      <c r="B132" s="99"/>
      <c r="C132" s="100"/>
      <c r="D132" s="101"/>
      <c r="E132" s="102"/>
      <c r="F132" s="100"/>
      <c r="G132" s="49"/>
      <c r="H132" s="49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</row>
    <row r="133" spans="1:22" s="36" customFormat="1" ht="16.5" customHeight="1">
      <c r="A133" s="95" t="s">
        <v>86</v>
      </c>
      <c r="B133" s="95"/>
      <c r="C133" s="103">
        <f>C129</f>
        <v>6549</v>
      </c>
      <c r="D133" s="103">
        <f>SUM(D129:D132)</f>
        <v>450</v>
      </c>
      <c r="E133" s="103">
        <f>SUM(E129:E132)</f>
        <v>6999</v>
      </c>
      <c r="F133" s="103">
        <f>F129</f>
        <v>148</v>
      </c>
      <c r="G133" s="51">
        <f>SUM(G129+G131)</f>
        <v>937</v>
      </c>
      <c r="H133" s="51">
        <f>SUM(H129+H131)</f>
        <v>327</v>
      </c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</row>
    <row r="134" spans="1:22" s="53" customFormat="1" ht="12" customHeight="1">
      <c r="A134" s="104"/>
      <c r="B134" s="104"/>
      <c r="C134" s="105"/>
      <c r="D134" s="106"/>
      <c r="E134" s="107"/>
      <c r="F134" s="105"/>
      <c r="G134" s="52"/>
      <c r="H134" s="52"/>
      <c r="I134" s="48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</row>
    <row r="135" spans="1:22" s="55" customFormat="1" ht="12" customHeight="1">
      <c r="A135" s="108"/>
      <c r="B135" s="108"/>
      <c r="C135" s="109"/>
      <c r="D135" s="109"/>
      <c r="E135" s="110"/>
      <c r="F135" s="109"/>
      <c r="G135" s="38"/>
      <c r="H135" s="41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</row>
    <row r="136" spans="1:22" s="56" customFormat="1" ht="76.5" customHeight="1">
      <c r="A136" s="192" t="s">
        <v>87</v>
      </c>
      <c r="B136" s="192"/>
      <c r="C136" s="192"/>
      <c r="D136" s="192"/>
      <c r="E136" s="192"/>
      <c r="F136" s="192"/>
      <c r="G136" s="192"/>
      <c r="H136" s="192"/>
    </row>
    <row r="137" spans="1:22" s="62" customFormat="1" ht="1.5" customHeight="1">
      <c r="A137" s="59"/>
      <c r="B137" s="59"/>
      <c r="C137" s="60"/>
      <c r="D137" s="38"/>
      <c r="E137" s="40"/>
      <c r="F137" s="60"/>
      <c r="G137" s="60"/>
      <c r="H137" s="61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</row>
    <row r="138" spans="1:22" s="57" customFormat="1" ht="30" customHeight="1">
      <c r="A138" s="191" t="s">
        <v>88</v>
      </c>
      <c r="B138" s="191"/>
      <c r="C138" s="191"/>
      <c r="D138" s="191"/>
      <c r="E138" s="191"/>
      <c r="F138" s="191"/>
      <c r="G138" s="191"/>
      <c r="H138" s="191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</row>
    <row r="139" spans="1:22" s="62" customFormat="1" ht="1.5" customHeight="1">
      <c r="A139" s="59"/>
      <c r="B139" s="59"/>
      <c r="C139" s="60"/>
      <c r="D139" s="38"/>
      <c r="E139" s="40"/>
      <c r="F139" s="60"/>
      <c r="G139" s="60"/>
      <c r="H139" s="61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</row>
    <row r="140" spans="1:22" s="57" customFormat="1" ht="29.25" customHeight="1">
      <c r="A140" s="191" t="s">
        <v>89</v>
      </c>
      <c r="B140" s="191"/>
      <c r="C140" s="191"/>
      <c r="D140" s="191"/>
      <c r="E140" s="191"/>
      <c r="F140" s="191"/>
      <c r="G140" s="191"/>
      <c r="H140" s="191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</row>
    <row r="141" spans="1:22" s="62" customFormat="1" ht="1.5" customHeight="1">
      <c r="A141" s="59"/>
      <c r="B141" s="59"/>
      <c r="C141" s="60"/>
      <c r="D141" s="38"/>
      <c r="E141" s="40"/>
      <c r="F141" s="60"/>
      <c r="G141" s="60"/>
      <c r="H141" s="61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</row>
    <row r="142" spans="1:22" s="57" customFormat="1" ht="30" customHeight="1">
      <c r="A142" s="191" t="s">
        <v>92</v>
      </c>
      <c r="B142" s="191"/>
      <c r="C142" s="191"/>
      <c r="D142" s="191"/>
      <c r="E142" s="191"/>
      <c r="F142" s="191"/>
      <c r="G142" s="191"/>
      <c r="H142" s="191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</row>
    <row r="143" spans="1:22" s="62" customFormat="1" ht="1.5" customHeight="1">
      <c r="A143" s="59"/>
      <c r="B143" s="59"/>
      <c r="C143" s="60"/>
      <c r="D143" s="38"/>
      <c r="E143" s="40"/>
      <c r="F143" s="60"/>
      <c r="G143" s="60"/>
      <c r="H143" s="61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</row>
    <row r="144" spans="1:22" s="62" customFormat="1" ht="18" customHeight="1">
      <c r="A144" s="116" t="s">
        <v>113</v>
      </c>
      <c r="B144" s="59"/>
      <c r="C144" s="60"/>
      <c r="D144" s="38"/>
      <c r="E144" s="40"/>
      <c r="F144" s="60"/>
      <c r="G144" s="60"/>
      <c r="H144" s="61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</row>
    <row r="145" spans="1:22" s="62" customFormat="1" ht="1.5" customHeight="1">
      <c r="A145" s="59"/>
      <c r="B145" s="59"/>
      <c r="C145" s="60"/>
      <c r="D145" s="38"/>
      <c r="E145" s="40"/>
      <c r="F145" s="60"/>
      <c r="G145" s="60"/>
      <c r="H145" s="61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</row>
    <row r="146" spans="1:22" s="58" customFormat="1" ht="19.5" customHeight="1">
      <c r="A146" s="193" t="s">
        <v>112</v>
      </c>
      <c r="B146" s="193"/>
      <c r="C146" s="193"/>
      <c r="D146" s="193"/>
      <c r="E146" s="193"/>
      <c r="F146" s="193"/>
      <c r="G146" s="193"/>
      <c r="H146" s="193"/>
    </row>
    <row r="147" spans="1:22" s="62" customFormat="1" ht="1.5" customHeight="1">
      <c r="A147" s="59"/>
      <c r="B147" s="59"/>
      <c r="C147" s="60"/>
      <c r="D147" s="38"/>
      <c r="E147" s="40"/>
      <c r="F147" s="60"/>
      <c r="G147" s="60"/>
      <c r="H147" s="61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</row>
    <row r="148" spans="1:22" s="62" customFormat="1" ht="18" customHeight="1">
      <c r="A148" s="116" t="s">
        <v>114</v>
      </c>
      <c r="B148" s="59"/>
      <c r="C148" s="60"/>
      <c r="D148" s="38"/>
      <c r="E148" s="40"/>
      <c r="F148" s="60"/>
      <c r="G148" s="60"/>
      <c r="H148" s="61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</row>
    <row r="149" spans="1:22" s="62" customFormat="1" ht="1.5" customHeight="1">
      <c r="A149" s="59"/>
      <c r="B149" s="59"/>
      <c r="C149" s="60"/>
      <c r="D149" s="38"/>
      <c r="E149" s="40"/>
      <c r="F149" s="60"/>
      <c r="G149" s="60"/>
      <c r="H149" s="61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</row>
    <row r="150" spans="1:22" s="57" customFormat="1" ht="39.75" customHeight="1">
      <c r="A150" s="191" t="s">
        <v>115</v>
      </c>
      <c r="B150" s="191"/>
      <c r="C150" s="191"/>
      <c r="D150" s="191"/>
      <c r="E150" s="191"/>
      <c r="F150" s="191"/>
      <c r="G150" s="191"/>
      <c r="H150" s="191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</row>
    <row r="151" spans="1:22" s="62" customFormat="1" ht="1.5" customHeight="1">
      <c r="A151" s="59"/>
      <c r="B151" s="59"/>
      <c r="C151" s="60"/>
      <c r="D151" s="38"/>
      <c r="E151" s="40"/>
      <c r="F151" s="60"/>
      <c r="G151" s="60"/>
      <c r="H151" s="61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</row>
    <row r="152" spans="1:22" s="62" customFormat="1" ht="18" customHeight="1">
      <c r="A152" s="59" t="s">
        <v>117</v>
      </c>
      <c r="B152" s="59"/>
      <c r="C152" s="60"/>
      <c r="D152" s="38"/>
      <c r="E152" s="40"/>
      <c r="F152" s="60"/>
      <c r="G152" s="60"/>
      <c r="H152" s="61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</row>
    <row r="153" spans="1:22" s="62" customFormat="1" ht="12" hidden="1" customHeight="1">
      <c r="A153" s="59"/>
      <c r="B153" s="59"/>
      <c r="C153" s="60"/>
      <c r="D153" s="38"/>
      <c r="E153" s="40"/>
      <c r="F153" s="60"/>
      <c r="G153" s="60"/>
      <c r="H153" s="61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</row>
    <row r="154" spans="1:22" s="62" customFormat="1" ht="18" customHeight="1">
      <c r="A154" s="59" t="s">
        <v>118</v>
      </c>
      <c r="B154" s="59"/>
      <c r="C154" s="60"/>
      <c r="D154" s="38"/>
      <c r="E154" s="40"/>
      <c r="F154" s="60"/>
      <c r="G154" s="60"/>
      <c r="H154" s="61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</row>
    <row r="155" spans="1:22" s="62" customFormat="1" ht="1.5" customHeight="1">
      <c r="A155" s="59"/>
      <c r="B155" s="59"/>
      <c r="C155" s="60"/>
      <c r="D155" s="38"/>
      <c r="E155" s="40"/>
      <c r="F155" s="60"/>
      <c r="G155" s="60"/>
      <c r="H155" s="61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</row>
    <row r="156" spans="1:22" s="57" customFormat="1" ht="18" customHeight="1">
      <c r="A156" s="191" t="s">
        <v>116</v>
      </c>
      <c r="B156" s="191"/>
      <c r="C156" s="191"/>
      <c r="D156" s="191"/>
      <c r="E156" s="191"/>
      <c r="F156" s="191"/>
      <c r="G156" s="191"/>
      <c r="H156" s="191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</row>
    <row r="157" spans="1:22" s="62" customFormat="1" ht="12" hidden="1" customHeight="1">
      <c r="A157" s="59"/>
      <c r="B157" s="59"/>
      <c r="C157" s="60"/>
      <c r="D157" s="38"/>
      <c r="E157" s="40"/>
      <c r="F157" s="60"/>
      <c r="G157" s="60"/>
      <c r="H157" s="61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</row>
    <row r="158" spans="1:22" s="62" customFormat="1" ht="12" hidden="1" customHeight="1">
      <c r="A158" s="59"/>
      <c r="B158" s="59"/>
      <c r="C158" s="60"/>
      <c r="D158" s="38"/>
      <c r="E158" s="40"/>
      <c r="F158" s="60"/>
      <c r="G158" s="60"/>
      <c r="H158" s="61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</row>
    <row r="159" spans="1:22" s="62" customFormat="1" ht="12" hidden="1" customHeight="1">
      <c r="A159" s="59"/>
      <c r="B159" s="59"/>
      <c r="C159" s="60"/>
      <c r="D159" s="38"/>
      <c r="E159" s="40"/>
      <c r="F159" s="60"/>
      <c r="G159" s="60"/>
      <c r="H159" s="61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</row>
    <row r="160" spans="1:22" s="62" customFormat="1" ht="12" customHeight="1">
      <c r="A160" s="59"/>
      <c r="B160" s="59"/>
      <c r="C160" s="60"/>
      <c r="D160" s="38"/>
      <c r="E160" s="40"/>
      <c r="F160" s="60"/>
      <c r="G160" s="60"/>
      <c r="H160" s="61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</row>
    <row r="161" spans="1:22" s="62" customFormat="1" ht="12" customHeight="1">
      <c r="A161" s="59"/>
      <c r="B161" s="59"/>
      <c r="C161" s="60"/>
      <c r="D161" s="38"/>
      <c r="E161" s="40"/>
      <c r="F161" s="60"/>
      <c r="G161" s="60"/>
      <c r="H161" s="61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</row>
    <row r="162" spans="1:22" s="62" customFormat="1" ht="12" customHeight="1">
      <c r="A162" s="59"/>
      <c r="B162" s="59"/>
      <c r="C162" s="60"/>
      <c r="D162" s="38"/>
      <c r="E162" s="40"/>
      <c r="F162" s="60"/>
      <c r="G162" s="60"/>
      <c r="H162" s="61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</row>
    <row r="163" spans="1:22" s="62" customFormat="1" ht="12" customHeight="1">
      <c r="A163" s="59"/>
      <c r="B163" s="59"/>
      <c r="C163" s="60"/>
      <c r="D163" s="38"/>
      <c r="E163" s="40"/>
      <c r="F163" s="60"/>
      <c r="G163" s="60"/>
      <c r="H163" s="61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</row>
    <row r="164" spans="1:22" s="62" customFormat="1" ht="12" customHeight="1">
      <c r="A164" s="59"/>
      <c r="B164" s="59"/>
      <c r="C164" s="60"/>
      <c r="D164" s="38"/>
      <c r="E164" s="40"/>
      <c r="F164" s="60"/>
      <c r="G164" s="60"/>
      <c r="H164" s="61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</row>
    <row r="165" spans="1:22" s="62" customFormat="1" ht="10.5" customHeight="1">
      <c r="A165" s="59"/>
      <c r="B165" s="59"/>
      <c r="C165" s="60"/>
      <c r="D165" s="38"/>
      <c r="E165" s="40"/>
      <c r="F165" s="60"/>
      <c r="G165" s="60"/>
      <c r="H165" s="61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</row>
    <row r="166" spans="1:22" s="68" customFormat="1" ht="13.2">
      <c r="A166" s="63" t="s">
        <v>90</v>
      </c>
      <c r="B166" s="63"/>
      <c r="C166" s="64"/>
      <c r="D166" s="65"/>
      <c r="E166" s="66"/>
      <c r="F166" s="64"/>
      <c r="G166" s="64"/>
      <c r="H166" s="67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</row>
    <row r="167" spans="1:22" s="62" customFormat="1" ht="12" customHeight="1">
      <c r="A167" s="59"/>
      <c r="B167" s="59"/>
      <c r="C167" s="60"/>
      <c r="D167" s="38"/>
      <c r="E167" s="40"/>
      <c r="F167" s="60"/>
      <c r="G167" s="60"/>
      <c r="H167" s="61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</row>
    <row r="168" spans="1:22" s="74" customFormat="1" ht="13.2">
      <c r="A168" s="63" t="s">
        <v>121</v>
      </c>
      <c r="B168" s="69"/>
      <c r="C168" s="70"/>
      <c r="D168" s="71"/>
      <c r="E168" s="72"/>
      <c r="F168" s="70"/>
      <c r="G168" s="70"/>
      <c r="H168" s="7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</row>
    <row r="169" spans="1:22" s="79" customFormat="1" ht="10.199999999999999">
      <c r="A169" s="75"/>
      <c r="B169" s="75"/>
      <c r="C169" s="76"/>
      <c r="D169" s="76"/>
      <c r="E169" s="77"/>
      <c r="F169" s="76"/>
      <c r="G169" s="76"/>
      <c r="H169" s="78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</row>
    <row r="170" spans="1:22" s="31" customFormat="1" ht="10.199999999999999">
      <c r="A170" s="54"/>
      <c r="B170" s="54"/>
      <c r="C170" s="38"/>
      <c r="D170" s="38"/>
      <c r="E170" s="40"/>
      <c r="F170" s="38"/>
      <c r="G170" s="38"/>
      <c r="H170" s="41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</row>
    <row r="175" spans="1:22" s="82" customFormat="1" ht="13.2">
      <c r="A175" s="80"/>
      <c r="B175" s="80"/>
      <c r="C175" s="80"/>
      <c r="D175" s="81"/>
      <c r="E175" s="80"/>
      <c r="F175" s="80"/>
      <c r="G175" s="80"/>
      <c r="H175" s="80"/>
    </row>
    <row r="176" spans="1:22" s="82" customFormat="1" ht="13.2">
      <c r="A176" s="80"/>
      <c r="B176" s="80"/>
      <c r="C176" s="80"/>
      <c r="D176" s="81"/>
      <c r="E176" s="80"/>
      <c r="F176" s="80"/>
      <c r="G176" s="80"/>
      <c r="H176" s="80"/>
    </row>
    <row r="177" spans="1:22" s="87" customFormat="1" ht="13.2">
      <c r="A177" s="83"/>
      <c r="B177" s="83"/>
      <c r="C177" s="84"/>
      <c r="D177" s="84"/>
      <c r="E177" s="85"/>
      <c r="F177" s="84"/>
      <c r="G177" s="84"/>
      <c r="H177" s="86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</row>
    <row r="178" spans="1:22" s="87" customFormat="1" ht="13.2">
      <c r="A178" s="83"/>
      <c r="B178" s="83"/>
      <c r="C178" s="84"/>
      <c r="D178" s="84"/>
      <c r="E178" s="85"/>
      <c r="F178" s="84"/>
      <c r="G178" s="84"/>
      <c r="H178" s="86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</row>
    <row r="179" spans="1:22" s="5" customFormat="1" ht="12.75" customHeight="1">
      <c r="A179" s="88"/>
      <c r="B179" s="88"/>
      <c r="C179" s="2"/>
      <c r="D179" s="2"/>
      <c r="E179" s="3"/>
      <c r="F179" s="2"/>
      <c r="G179" s="2"/>
      <c r="H179" s="4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</row>
    <row r="180" spans="1:22" s="5" customFormat="1" ht="12.75" customHeight="1">
      <c r="A180" s="88"/>
      <c r="B180" s="88"/>
      <c r="C180" s="2"/>
      <c r="D180" s="2"/>
      <c r="E180" s="3"/>
      <c r="F180" s="2"/>
      <c r="G180" s="2"/>
      <c r="H180" s="4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</row>
    <row r="181" spans="1:22" s="5" customFormat="1" ht="12.75" customHeight="1">
      <c r="A181" s="88"/>
      <c r="B181" s="88"/>
      <c r="C181" s="2"/>
      <c r="D181" s="2"/>
      <c r="E181" s="3"/>
      <c r="F181" s="2"/>
      <c r="G181" s="2"/>
      <c r="H181" s="4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</row>
    <row r="182" spans="1:22" s="5" customFormat="1" ht="12.75" customHeight="1">
      <c r="A182" s="88"/>
      <c r="B182" s="88"/>
      <c r="C182" s="2"/>
      <c r="D182" s="2"/>
      <c r="E182" s="3"/>
      <c r="F182" s="2"/>
      <c r="G182" s="2"/>
      <c r="H182" s="4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</row>
    <row r="183" spans="1:22" s="5" customFormat="1" ht="12.75" customHeight="1">
      <c r="A183" s="88"/>
      <c r="B183" s="88"/>
      <c r="C183" s="2"/>
      <c r="D183" s="2"/>
      <c r="E183" s="3"/>
      <c r="F183" s="2"/>
      <c r="G183" s="2"/>
      <c r="H183" s="4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</row>
    <row r="184" spans="1:22" s="5" customFormat="1" ht="12.75" customHeight="1">
      <c r="A184" s="88"/>
      <c r="B184" s="88"/>
      <c r="C184" s="2"/>
      <c r="D184" s="2"/>
      <c r="E184" s="3"/>
      <c r="F184" s="2"/>
      <c r="G184" s="2"/>
      <c r="H184" s="4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</row>
    <row r="185" spans="1:22" s="5" customFormat="1" ht="12.75" customHeight="1">
      <c r="A185" s="88"/>
      <c r="B185" s="88"/>
      <c r="C185" s="2"/>
      <c r="D185" s="2"/>
      <c r="E185" s="3"/>
      <c r="F185" s="2"/>
      <c r="G185" s="2"/>
      <c r="H185" s="4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</row>
  </sheetData>
  <sortState ref="A8:H24">
    <sortCondition ref="A8:A24"/>
  </sortState>
  <mergeCells count="13">
    <mergeCell ref="C117:E117"/>
    <mergeCell ref="C5:F5"/>
    <mergeCell ref="E6:F6"/>
    <mergeCell ref="C65:F65"/>
    <mergeCell ref="E66:F66"/>
    <mergeCell ref="A88:E88"/>
    <mergeCell ref="A156:H156"/>
    <mergeCell ref="A150:H150"/>
    <mergeCell ref="A136:H136"/>
    <mergeCell ref="A138:H138"/>
    <mergeCell ref="A140:H140"/>
    <mergeCell ref="A142:H142"/>
    <mergeCell ref="A146:H146"/>
  </mergeCells>
  <printOptions horizontalCentered="1"/>
  <pageMargins left="0.4" right="0.4" top="0.34" bottom="0.5" header="0.5" footer="0.4"/>
  <pageSetup orientation="portrait" r:id="rId1"/>
  <headerFooter alignWithMargins="0"/>
  <rowBreaks count="2" manualBreakCount="2">
    <brk id="60" max="15" man="1"/>
    <brk id="112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Degrees</vt:lpstr>
      <vt:lpstr>'Departmental Data Degrees'!Print_Area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2021-03-22T18:32:02Z</cp:lastPrinted>
  <dcterms:created xsi:type="dcterms:W3CDTF">2014-01-17T15:41:59Z</dcterms:created>
  <dcterms:modified xsi:type="dcterms:W3CDTF">2022-01-19T16:11:24Z</dcterms:modified>
</cp:coreProperties>
</file>