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8800" windowHeight="14232"/>
  </bookViews>
  <sheets>
    <sheet name="Post-Graduation Status" sheetId="1" r:id="rId1"/>
    <sheet name="Data for Charts" sheetId="2" state="hidden" r:id="rId2"/>
  </sheets>
  <definedNames>
    <definedName name="_xlnm.Print_Area" localSheetId="1">'Data for Charts'!#REF!</definedName>
    <definedName name="_xlnm.Print_Area" localSheetId="0">'Post-Graduation Status'!$A$1:$O$72</definedName>
  </definedNames>
  <calcPr calcId="162913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4" i="2"/>
  <c r="M16" i="1"/>
  <c r="M17" i="1" s="1"/>
  <c r="O18" i="1"/>
  <c r="N18" i="1"/>
  <c r="K18" i="1"/>
  <c r="J18" i="1"/>
  <c r="I18" i="1"/>
  <c r="H18" i="1"/>
  <c r="G18" i="1"/>
  <c r="F16" i="1"/>
  <c r="E18" i="1"/>
  <c r="D18" i="1"/>
  <c r="M14" i="1"/>
  <c r="M15" i="1" s="1"/>
  <c r="F14" i="1"/>
  <c r="M12" i="1"/>
  <c r="M13" i="1" s="1"/>
  <c r="F12" i="1"/>
  <c r="M10" i="1"/>
  <c r="M11" i="1" s="1"/>
  <c r="F10" i="1"/>
  <c r="F8" i="1"/>
  <c r="M8" i="1"/>
  <c r="M9" i="1" s="1"/>
  <c r="O17" i="1"/>
  <c r="N17" i="1"/>
  <c r="K17" i="1"/>
  <c r="J17" i="1"/>
  <c r="I17" i="1"/>
  <c r="H17" i="1"/>
  <c r="G17" i="1"/>
  <c r="O15" i="1"/>
  <c r="N15" i="1"/>
  <c r="K15" i="1"/>
  <c r="J15" i="1"/>
  <c r="I15" i="1"/>
  <c r="H15" i="1"/>
  <c r="G15" i="1"/>
  <c r="O13" i="1"/>
  <c r="N13" i="1"/>
  <c r="K13" i="1"/>
  <c r="J13" i="1"/>
  <c r="I13" i="1"/>
  <c r="H13" i="1"/>
  <c r="G13" i="1"/>
  <c r="O11" i="1"/>
  <c r="N11" i="1"/>
  <c r="K11" i="1"/>
  <c r="J11" i="1"/>
  <c r="I11" i="1"/>
  <c r="H11" i="1"/>
  <c r="G11" i="1"/>
  <c r="O9" i="1"/>
  <c r="N9" i="1"/>
  <c r="K9" i="1"/>
  <c r="J9" i="1"/>
  <c r="I9" i="1"/>
  <c r="H9" i="1"/>
  <c r="G9" i="1"/>
  <c r="I7" i="1"/>
  <c r="O7" i="1"/>
  <c r="N7" i="1"/>
  <c r="M6" i="1"/>
  <c r="M7" i="1" s="1"/>
  <c r="K7" i="1"/>
  <c r="J7" i="1"/>
  <c r="H7" i="1"/>
  <c r="G7" i="1"/>
  <c r="F6" i="1"/>
  <c r="M18" i="1" l="1"/>
  <c r="M19" i="1" s="1"/>
  <c r="F18" i="1"/>
  <c r="K19" i="1"/>
  <c r="I19" i="1"/>
  <c r="H19" i="1"/>
  <c r="G19" i="1"/>
  <c r="J19" i="1"/>
  <c r="O19" i="1"/>
  <c r="N19" i="1"/>
</calcChain>
</file>

<file path=xl/sharedStrings.xml><?xml version="1.0" encoding="utf-8"?>
<sst xmlns="http://schemas.openxmlformats.org/spreadsheetml/2006/main" count="58" uniqueCount="48">
  <si>
    <t>COLLEGE</t>
  </si>
  <si>
    <t>SEEKING</t>
  </si>
  <si>
    <t>Business</t>
  </si>
  <si>
    <t>Design</t>
  </si>
  <si>
    <t>Engineering</t>
  </si>
  <si>
    <t>Total</t>
  </si>
  <si>
    <t>SURVEY</t>
  </si>
  <si>
    <t xml:space="preserve">NOT </t>
  </si>
  <si>
    <t>Percent Respondents</t>
  </si>
  <si>
    <r>
      <t>EMPLOYED</t>
    </r>
    <r>
      <rPr>
        <vertAlign val="superscript"/>
        <sz val="9"/>
        <rFont val="Univers 55"/>
        <family val="2"/>
      </rPr>
      <t>2</t>
    </r>
  </si>
  <si>
    <t>NUMBER OF</t>
  </si>
  <si>
    <t>GRADUATES</t>
  </si>
  <si>
    <t>Liberal Arts and Sciences</t>
  </si>
  <si>
    <r>
      <t>IN IOWA</t>
    </r>
    <r>
      <rPr>
        <vertAlign val="superscript"/>
        <sz val="9"/>
        <rFont val="Univers 55"/>
        <family val="2"/>
      </rPr>
      <t>3</t>
    </r>
  </si>
  <si>
    <r>
      <t>PROF.</t>
    </r>
    <r>
      <rPr>
        <vertAlign val="superscript"/>
        <sz val="9"/>
        <rFont val="Univers 55"/>
        <family val="2"/>
      </rPr>
      <t>4</t>
    </r>
  </si>
  <si>
    <t>RESPONDENTS</t>
  </si>
  <si>
    <t>Human Sciences</t>
  </si>
  <si>
    <t>Agriculture and Life Sciences</t>
  </si>
  <si>
    <t>Employed</t>
  </si>
  <si>
    <t>Further Education</t>
  </si>
  <si>
    <t>Graduates</t>
  </si>
  <si>
    <t>IN IOWA</t>
  </si>
  <si>
    <t>TOTAL</t>
  </si>
  <si>
    <t>Employed in IA</t>
  </si>
  <si>
    <t>Further Education in IA</t>
  </si>
  <si>
    <r>
      <t>SEEKING</t>
    </r>
    <r>
      <rPr>
        <vertAlign val="superscript"/>
        <sz val="8"/>
        <rFont val="Univers 55"/>
      </rPr>
      <t>7</t>
    </r>
  </si>
  <si>
    <t>–––––EMPLOYED–––––</t>
  </si>
  <si>
    <r>
      <rPr>
        <vertAlign val="superscript"/>
        <sz val="8"/>
        <rFont val="Univers LT Std 55"/>
        <family val="2"/>
      </rPr>
      <t>1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Summary of graduates' first destinations; information from college Career Services offices' follow-up surveys conducted within six months after graduation.</t>
    </r>
  </si>
  <si>
    <r>
      <rPr>
        <vertAlign val="superscript"/>
        <sz val="8"/>
        <rFont val="Univers LT Std 55"/>
        <family val="2"/>
      </rPr>
      <t>2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had obtained full-time or part-time/temporary positions.</t>
    </r>
  </si>
  <si>
    <r>
      <rPr>
        <vertAlign val="superscript"/>
        <sz val="8"/>
        <rFont val="Univers LT Std 55"/>
        <family val="2"/>
      </rPr>
      <t>3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Some non-Iowa employment locations may be for initial training but position assignments to be in Iowa.</t>
    </r>
  </si>
  <si>
    <r>
      <rPr>
        <vertAlign val="superscript"/>
        <sz val="8"/>
        <rFont val="Univers LT Std 55"/>
        <family val="2"/>
      </rPr>
      <t>4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Employed graduates securing professional or major-related employment regardless of location. </t>
    </r>
  </si>
  <si>
    <r>
      <rPr>
        <vertAlign val="superscript"/>
        <sz val="8"/>
        <rFont val="Univers LT Std 55"/>
        <family val="2"/>
      </rPr>
      <t>5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pursuing further education.</t>
    </r>
  </si>
  <si>
    <r>
      <rPr>
        <vertAlign val="superscript"/>
        <sz val="8"/>
        <rFont val="Univers LT Std 55"/>
        <family val="2"/>
      </rPr>
      <t>7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Graduates responding to survey who were seeking major-related positions.  </t>
    </r>
  </si>
  <si>
    <r>
      <rPr>
        <vertAlign val="superscript"/>
        <sz val="8"/>
        <rFont val="Univers LT Std 55"/>
        <family val="2"/>
      </rPr>
      <t>6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either employed or pursuing further education (excludes non-respondents and not seeking).</t>
    </r>
  </si>
  <si>
    <t>Seeking</t>
  </si>
  <si>
    <t>No Info. or Not Seeking</t>
  </si>
  <si>
    <r>
      <t>OUTCOME</t>
    </r>
    <r>
      <rPr>
        <vertAlign val="superscript"/>
        <sz val="8"/>
        <rFont val="Univers 55"/>
      </rPr>
      <t>6</t>
    </r>
  </si>
  <si>
    <t>POSITIVE</t>
  </si>
  <si>
    <t>Data for chart</t>
  </si>
  <si>
    <t>Office of Institutional Research (Source: College Career Services Offices via Office of the Senior Vice President and Provost)</t>
  </si>
  <si>
    <r>
      <t xml:space="preserve">      FURTHER EDUCATION</t>
    </r>
    <r>
      <rPr>
        <vertAlign val="superscript"/>
        <sz val="8"/>
        <rFont val="Univers 55"/>
      </rPr>
      <t>5</t>
    </r>
  </si>
  <si>
    <t>Respondents</t>
  </si>
  <si>
    <t>Not Seeking</t>
  </si>
  <si>
    <t>Ag and Life Sci</t>
  </si>
  <si>
    <t>Human Sci</t>
  </si>
  <si>
    <t>LAS</t>
  </si>
  <si>
    <r>
      <t>Post-Graduation Status of 2020-2021 Bachelor's Degree Recipients</t>
    </r>
    <r>
      <rPr>
        <vertAlign val="superscript"/>
        <sz val="12"/>
        <rFont val="Univers 55"/>
        <family val="2"/>
      </rPr>
      <t>1</t>
    </r>
  </si>
  <si>
    <t>Last Updated:2/10/2022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</si>
</sst>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0"/>
    <numFmt numFmtId="165" formatCode="0.0%"/>
    <numFmt numFmtId="166" formatCode="?,??0"/>
  </numFmts>
  <fonts count="36">
    <font>
      <sz val="10"/>
      <name val="Univers 55"/>
    </font>
    <font>
      <sz val="14"/>
      <name val="Univers 75 Black"/>
    </font>
    <font>
      <sz val="7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b/>
      <sz val="7"/>
      <name val="Univers 55"/>
      <family val="2"/>
    </font>
    <font>
      <b/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Berkeley"/>
      <family val="1"/>
    </font>
    <font>
      <b/>
      <sz val="7"/>
      <name val="Univers 55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vertAlign val="superscript"/>
      <sz val="8"/>
      <name val="Univers 55"/>
    </font>
    <font>
      <vertAlign val="superscript"/>
      <sz val="7.5"/>
      <name val="Univers LT Std 55"/>
      <family val="2"/>
    </font>
    <font>
      <sz val="7.5"/>
      <name val="Univers LT Std 55"/>
      <family val="2"/>
    </font>
    <font>
      <sz val="7.5"/>
      <color indexed="8"/>
      <name val="Univers LT Std 55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13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left"/>
    </xf>
    <xf numFmtId="164" fontId="2" fillId="0" borderId="0" xfId="0" applyNumberFormat="1" applyFo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Fill="1" applyBorder="1" applyAlignment="1">
      <alignment horizontal="center" wrapText="1"/>
    </xf>
    <xf numFmtId="164" fontId="6" fillId="0" borderId="0" xfId="0" applyNumberFormat="1" applyFont="1" applyAlignment="1"/>
    <xf numFmtId="0" fontId="8" fillId="0" borderId="0" xfId="0" applyFont="1" applyAlignment="1"/>
    <xf numFmtId="164" fontId="8" fillId="0" borderId="0" xfId="0" applyNumberFormat="1" applyFont="1" applyAlignment="1">
      <alignment horizontal="left"/>
    </xf>
    <xf numFmtId="166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Fill="1" applyAlignment="1">
      <alignment horizontal="center"/>
    </xf>
    <xf numFmtId="164" fontId="9" fillId="0" borderId="0" xfId="0" applyNumberFormat="1" applyFont="1" applyAlignment="1"/>
    <xf numFmtId="0" fontId="2" fillId="0" borderId="0" xfId="0" applyFont="1" applyAlignment="1"/>
    <xf numFmtId="0" fontId="0" fillId="0" borderId="0" xfId="0" applyAlignment="1"/>
    <xf numFmtId="165" fontId="8" fillId="0" borderId="0" xfId="0" applyNumberFormat="1" applyFont="1" applyAlignment="1"/>
    <xf numFmtId="0" fontId="11" fillId="0" borderId="0" xfId="0" applyFont="1" applyAlignment="1"/>
    <xf numFmtId="165" fontId="11" fillId="0" borderId="0" xfId="0" applyNumberFormat="1" applyFont="1" applyAlignment="1"/>
    <xf numFmtId="165" fontId="8" fillId="0" borderId="1" xfId="0" applyNumberFormat="1" applyFont="1" applyBorder="1" applyAlignment="1"/>
    <xf numFmtId="164" fontId="3" fillId="0" borderId="0" xfId="0" applyNumberFormat="1" applyFont="1" applyAlignment="1"/>
    <xf numFmtId="165" fontId="8" fillId="2" borderId="0" xfId="0" applyNumberFormat="1" applyFont="1" applyFill="1" applyAlignment="1"/>
    <xf numFmtId="165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8" fillId="3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center"/>
    </xf>
    <xf numFmtId="165" fontId="16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left"/>
    </xf>
    <xf numFmtId="165" fontId="11" fillId="3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0" fillId="0" borderId="0" xfId="0" applyFill="1"/>
    <xf numFmtId="164" fontId="6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17" fillId="0" borderId="0" xfId="0" applyFont="1" applyAlignment="1"/>
    <xf numFmtId="165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22" fillId="0" borderId="0" xfId="0" applyFont="1" applyAlignment="1"/>
    <xf numFmtId="3" fontId="22" fillId="0" borderId="0" xfId="0" applyNumberFormat="1" applyFont="1" applyAlignment="1">
      <alignment horizontal="right"/>
    </xf>
    <xf numFmtId="0" fontId="22" fillId="0" borderId="0" xfId="0" applyFont="1"/>
    <xf numFmtId="0" fontId="21" fillId="0" borderId="0" xfId="0" applyFont="1" applyAlignment="1"/>
    <xf numFmtId="165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30" fillId="0" borderId="0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/>
    <xf numFmtId="0" fontId="6" fillId="0" borderId="0" xfId="0" applyFont="1" applyAlignment="1">
      <alignment horizontal="center"/>
    </xf>
    <xf numFmtId="166" fontId="8" fillId="2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left"/>
    </xf>
    <xf numFmtId="166" fontId="8" fillId="3" borderId="1" xfId="0" applyNumberFormat="1" applyFont="1" applyFill="1" applyBorder="1" applyAlignment="1">
      <alignment horizontal="left"/>
    </xf>
    <xf numFmtId="166" fontId="11" fillId="3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64" fontId="33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164" fontId="33" fillId="0" borderId="0" xfId="0" applyNumberFormat="1" applyFont="1" applyFill="1" applyAlignment="1">
      <alignment horizontal="center" wrapText="1"/>
    </xf>
    <xf numFmtId="165" fontId="33" fillId="0" borderId="0" xfId="0" applyNumberFormat="1" applyFont="1" applyFill="1" applyAlignment="1">
      <alignment horizontal="center" wrapText="1"/>
    </xf>
    <xf numFmtId="164" fontId="33" fillId="0" borderId="1" xfId="0" applyNumberFormat="1" applyFont="1" applyFill="1" applyBorder="1" applyAlignment="1">
      <alignment horizontal="center" wrapText="1"/>
    </xf>
    <xf numFmtId="166" fontId="35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3" fontId="33" fillId="4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center"/>
    </xf>
    <xf numFmtId="0" fontId="0" fillId="0" borderId="0" xfId="0" applyFill="1" applyBorder="1"/>
    <xf numFmtId="166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 applyProtection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/>
    </xf>
    <xf numFmtId="165" fontId="29" fillId="0" borderId="0" xfId="0" applyNumberFormat="1" applyFont="1" applyFill="1" applyBorder="1" applyAlignment="1" applyProtection="1">
      <alignment horizontal="center" vertical="center" wrapText="1"/>
    </xf>
    <xf numFmtId="3" fontId="25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165" fontId="0" fillId="0" borderId="0" xfId="0" applyNumberFormat="1" applyFill="1" applyBorder="1"/>
    <xf numFmtId="49" fontId="0" fillId="0" borderId="0" xfId="0" applyNumberFormat="1" applyFill="1" applyBorder="1"/>
    <xf numFmtId="164" fontId="3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by Category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2398317994491334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Charts'!$D$3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Charts'!$D$4:$D$9</c:f>
              <c:numCache>
                <c:formatCode>?,??0</c:formatCode>
                <c:ptCount val="6"/>
                <c:pt idx="0">
                  <c:v>817</c:v>
                </c:pt>
                <c:pt idx="1">
                  <c:v>924</c:v>
                </c:pt>
                <c:pt idx="2">
                  <c:v>266</c:v>
                </c:pt>
                <c:pt idx="3">
                  <c:v>1170</c:v>
                </c:pt>
                <c:pt idx="4">
                  <c:v>576</c:v>
                </c:pt>
                <c:pt idx="5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080-BB8A-AC8592763699}"/>
            </c:ext>
          </c:extLst>
        </c:ser>
        <c:ser>
          <c:idx val="6"/>
          <c:order val="1"/>
          <c:tx>
            <c:strRef>
              <c:f>'Data for Charts'!$F$3</c:f>
              <c:strCache>
                <c:ptCount val="1"/>
                <c:pt idx="0">
                  <c:v>Further Education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Charts'!$F$4:$F$9</c:f>
              <c:numCache>
                <c:formatCode>?,??0</c:formatCode>
                <c:ptCount val="6"/>
                <c:pt idx="0">
                  <c:v>163</c:v>
                </c:pt>
                <c:pt idx="1">
                  <c:v>100</c:v>
                </c:pt>
                <c:pt idx="2">
                  <c:v>25</c:v>
                </c:pt>
                <c:pt idx="3">
                  <c:v>163</c:v>
                </c:pt>
                <c:pt idx="4">
                  <c:v>211</c:v>
                </c:pt>
                <c:pt idx="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B-4080-BB8A-AC8592763699}"/>
            </c:ext>
          </c:extLst>
        </c:ser>
        <c:ser>
          <c:idx val="0"/>
          <c:order val="2"/>
          <c:tx>
            <c:strRef>
              <c:f>'Data for Charts'!$H$3</c:f>
              <c:strCache>
                <c:ptCount val="1"/>
                <c:pt idx="0">
                  <c:v>No Info. or Not Seeking</c:v>
                </c:pt>
              </c:strCache>
            </c:strRef>
          </c:tx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Charts'!$H$4:$H$9</c:f>
              <c:numCache>
                <c:formatCode>#,##0</c:formatCode>
                <c:ptCount val="6"/>
                <c:pt idx="0">
                  <c:v>79</c:v>
                </c:pt>
                <c:pt idx="1">
                  <c:v>100</c:v>
                </c:pt>
                <c:pt idx="2">
                  <c:v>63</c:v>
                </c:pt>
                <c:pt idx="3">
                  <c:v>183</c:v>
                </c:pt>
                <c:pt idx="4">
                  <c:v>103</c:v>
                </c:pt>
                <c:pt idx="5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B-4080-BB8A-AC8592763699}"/>
            </c:ext>
          </c:extLst>
        </c:ser>
        <c:ser>
          <c:idx val="1"/>
          <c:order val="3"/>
          <c:tx>
            <c:strRef>
              <c:f>'Data for Charts'!$I$3</c:f>
              <c:strCache>
                <c:ptCount val="1"/>
                <c:pt idx="0">
                  <c:v>Seeking</c:v>
                </c:pt>
              </c:strCache>
            </c:strRef>
          </c:tx>
          <c:invertIfNegative val="0"/>
          <c:val>
            <c:numRef>
              <c:f>'Data for Charts'!$I$4:$I$9</c:f>
              <c:numCache>
                <c:formatCode>?,??0</c:formatCode>
                <c:ptCount val="6"/>
                <c:pt idx="0">
                  <c:v>15</c:v>
                </c:pt>
                <c:pt idx="1">
                  <c:v>42</c:v>
                </c:pt>
                <c:pt idx="2">
                  <c:v>17</c:v>
                </c:pt>
                <c:pt idx="3">
                  <c:v>81</c:v>
                </c:pt>
                <c:pt idx="4">
                  <c:v>37</c:v>
                </c:pt>
                <c:pt idx="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27-4622-8482-E3A7993B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3536"/>
        <c:axId val="6794320"/>
      </c:barChart>
      <c:catAx>
        <c:axId val="67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4320"/>
        <c:crosses val="autoZero"/>
        <c:auto val="1"/>
        <c:lblAlgn val="ctr"/>
        <c:lblOffset val="100"/>
        <c:noMultiLvlLbl val="0"/>
      </c:catAx>
      <c:valAx>
        <c:axId val="6794320"/>
        <c:scaling>
          <c:orientation val="minMax"/>
        </c:scaling>
        <c:delete val="0"/>
        <c:axPos val="l"/>
        <c:majorGridlines/>
        <c:numFmt formatCode="?,??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3536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130177514792901"/>
          <c:y val="0.21680884517070337"/>
          <c:w val="0.17869821031192273"/>
          <c:h val="0.43783986571272637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Staying in</a:t>
            </a:r>
            <a:r>
              <a:rPr lang="en-US" baseline="0"/>
              <a:t> Iowa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3296189667477545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Charts'!$E$3</c:f>
              <c:strCache>
                <c:ptCount val="1"/>
                <c:pt idx="0">
                  <c:v>Employed in IA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Charts'!$E$4:$E$9</c:f>
              <c:numCache>
                <c:formatCode>?,??0</c:formatCode>
                <c:ptCount val="6"/>
                <c:pt idx="0">
                  <c:v>560</c:v>
                </c:pt>
                <c:pt idx="1">
                  <c:v>465</c:v>
                </c:pt>
                <c:pt idx="2">
                  <c:v>113</c:v>
                </c:pt>
                <c:pt idx="3">
                  <c:v>353</c:v>
                </c:pt>
                <c:pt idx="4">
                  <c:v>269</c:v>
                </c:pt>
                <c:pt idx="5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9A8-B542-88E0FD48F035}"/>
            </c:ext>
          </c:extLst>
        </c:ser>
        <c:ser>
          <c:idx val="6"/>
          <c:order val="1"/>
          <c:tx>
            <c:strRef>
              <c:f>'Data for Charts'!$G$3</c:f>
              <c:strCache>
                <c:ptCount val="1"/>
                <c:pt idx="0">
                  <c:v>Further Education in IA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Charts'!$G$4:$G$9</c:f>
              <c:numCache>
                <c:formatCode>?,??0</c:formatCode>
                <c:ptCount val="6"/>
                <c:pt idx="0">
                  <c:v>101</c:v>
                </c:pt>
                <c:pt idx="1">
                  <c:v>63</c:v>
                </c:pt>
                <c:pt idx="2">
                  <c:v>18</c:v>
                </c:pt>
                <c:pt idx="3">
                  <c:v>96</c:v>
                </c:pt>
                <c:pt idx="4">
                  <c:v>80</c:v>
                </c:pt>
                <c:pt idx="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0-49A8-B542-88E0FD48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5104"/>
        <c:axId val="6795496"/>
      </c:barChart>
      <c:catAx>
        <c:axId val="67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5496"/>
        <c:crosses val="autoZero"/>
        <c:auto val="1"/>
        <c:lblAlgn val="ctr"/>
        <c:lblOffset val="100"/>
        <c:noMultiLvlLbl val="0"/>
      </c:catAx>
      <c:valAx>
        <c:axId val="6795496"/>
        <c:scaling>
          <c:orientation val="minMax"/>
          <c:max val="1200"/>
        </c:scaling>
        <c:delete val="0"/>
        <c:axPos val="l"/>
        <c:majorGridlines/>
        <c:numFmt formatCode="?,??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0177514792901"/>
          <c:y val="0.30726298891272713"/>
          <c:w val="0.13690264350451298"/>
          <c:h val="0.33087995077324772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55683</xdr:rowOff>
    </xdr:from>
    <xdr:to>
      <xdr:col>15</xdr:col>
      <xdr:colOff>0</xdr:colOff>
      <xdr:row>1</xdr:row>
      <xdr:rowOff>1631</xdr:rowOff>
    </xdr:to>
    <xdr:grpSp>
      <xdr:nvGrpSpPr>
        <xdr:cNvPr id="1299" name="Group 11"/>
        <xdr:cNvGrpSpPr>
          <a:grpSpLocks noChangeAspect="1"/>
        </xdr:cNvGrpSpPr>
      </xdr:nvGrpSpPr>
      <xdr:grpSpPr bwMode="auto">
        <a:xfrm>
          <a:off x="0" y="55683"/>
          <a:ext cx="8343900" cy="136448"/>
          <a:chOff x="1" y="18"/>
          <a:chExt cx="944" cy="11"/>
        </a:xfrm>
      </xdr:grpSpPr>
      <xdr:pic>
        <xdr:nvPicPr>
          <xdr:cNvPr id="1302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18"/>
            <a:ext cx="12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3" name="Line 13"/>
          <xdr:cNvSpPr>
            <a:spLocks noChangeAspect="1" noChangeShapeType="1"/>
          </xdr:cNvSpPr>
        </xdr:nvSpPr>
        <xdr:spPr bwMode="auto">
          <a:xfrm>
            <a:off x="1" y="29"/>
            <a:ext cx="94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637443</xdr:colOff>
      <xdr:row>28</xdr:row>
      <xdr:rowOff>114302</xdr:rowOff>
    </xdr:from>
    <xdr:to>
      <xdr:col>14</xdr:col>
      <xdr:colOff>7327</xdr:colOff>
      <xdr:row>47</xdr:row>
      <xdr:rowOff>10259</xdr:rowOff>
    </xdr:to>
    <xdr:graphicFrame macro="">
      <xdr:nvGraphicFramePr>
        <xdr:cNvPr id="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637442</xdr:colOff>
      <xdr:row>49</xdr:row>
      <xdr:rowOff>58614</xdr:rowOff>
    </xdr:from>
    <xdr:to>
      <xdr:col>14</xdr:col>
      <xdr:colOff>36634</xdr:colOff>
      <xdr:row>68</xdr:row>
      <xdr:rowOff>96713</xdr:rowOff>
    </xdr:to>
    <xdr:graphicFrame macro="">
      <xdr:nvGraphicFramePr>
        <xdr:cNvPr id="1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14"/>
  <sheetViews>
    <sheetView showGridLines="0" tabSelected="1" view="pageBreakPreview" zoomScaleNormal="130" zoomScaleSheetLayoutView="100" zoomScalePageLayoutView="75" workbookViewId="0">
      <selection activeCell="A73" sqref="A73"/>
    </sheetView>
  </sheetViews>
  <sheetFormatPr defaultColWidth="11.44140625" defaultRowHeight="13.2"/>
  <cols>
    <col min="1" max="1" width="0.77734375" style="3" customWidth="1"/>
    <col min="2" max="2" width="17.44140625" style="3" customWidth="1"/>
    <col min="3" max="3" width="2.5546875" style="3" customWidth="1"/>
    <col min="4" max="4" width="8.44140625" style="1" customWidth="1"/>
    <col min="5" max="5" width="6.77734375" style="1" customWidth="1"/>
    <col min="6" max="6" width="7" style="1" customWidth="1"/>
    <col min="7" max="7" width="11.44140625" style="1" customWidth="1"/>
    <col min="8" max="8" width="8.5546875" style="1" customWidth="1"/>
    <col min="9" max="9" width="7.44140625" style="1" customWidth="1"/>
    <col min="10" max="10" width="12.21875" style="1" customWidth="1"/>
    <col min="11" max="11" width="7.5546875" style="1" customWidth="1"/>
    <col min="12" max="12" width="1.21875" style="1" customWidth="1"/>
    <col min="13" max="13" width="10.5546875" style="1" customWidth="1"/>
    <col min="14" max="14" width="9.44140625" style="1" customWidth="1"/>
    <col min="15" max="15" width="10.21875" style="1" customWidth="1"/>
  </cols>
  <sheetData>
    <row r="1" spans="1:15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9.350000000000001" customHeight="1">
      <c r="A2" s="123" t="s">
        <v>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s="24" customFormat="1" ht="11.1" customHeight="1">
      <c r="A3" s="29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9"/>
      <c r="N3" s="23"/>
      <c r="O3" s="23"/>
    </row>
    <row r="4" spans="1:15" s="10" customFormat="1" ht="11.55" customHeight="1">
      <c r="A4" s="7"/>
      <c r="B4" s="12"/>
      <c r="C4" s="126" t="s">
        <v>10</v>
      </c>
      <c r="D4" s="126"/>
      <c r="E4" s="126" t="s">
        <v>6</v>
      </c>
      <c r="F4" s="126"/>
      <c r="H4" s="125" t="s">
        <v>26</v>
      </c>
      <c r="I4" s="125"/>
      <c r="J4" s="126" t="s">
        <v>40</v>
      </c>
      <c r="K4" s="126"/>
      <c r="L4" s="126"/>
      <c r="M4" s="69" t="s">
        <v>37</v>
      </c>
      <c r="N4" s="8"/>
      <c r="O4" s="54" t="s">
        <v>7</v>
      </c>
    </row>
    <row r="5" spans="1:15" s="6" customFormat="1" ht="12.75" customHeight="1">
      <c r="A5" s="4" t="s">
        <v>0</v>
      </c>
      <c r="B5" s="4"/>
      <c r="C5" s="127" t="s">
        <v>11</v>
      </c>
      <c r="D5" s="127"/>
      <c r="E5" s="127" t="s">
        <v>15</v>
      </c>
      <c r="F5" s="127"/>
      <c r="G5" s="11" t="s">
        <v>9</v>
      </c>
      <c r="H5" s="11" t="s">
        <v>13</v>
      </c>
      <c r="I5" s="63" t="s">
        <v>14</v>
      </c>
      <c r="J5" s="36" t="s">
        <v>22</v>
      </c>
      <c r="K5" s="11" t="s">
        <v>21</v>
      </c>
      <c r="L5" s="11"/>
      <c r="M5" s="5" t="s">
        <v>36</v>
      </c>
      <c r="N5" s="55" t="s">
        <v>25</v>
      </c>
      <c r="O5" s="55" t="s">
        <v>1</v>
      </c>
    </row>
    <row r="6" spans="1:15" s="13" customFormat="1" ht="12" customHeight="1">
      <c r="A6" s="34" t="s">
        <v>17</v>
      </c>
      <c r="B6" s="34"/>
      <c r="C6" s="34"/>
      <c r="D6" s="78">
        <v>1074</v>
      </c>
      <c r="E6" s="32">
        <v>1006</v>
      </c>
      <c r="F6" s="33">
        <f>E6/D6</f>
        <v>0.93668528864059586</v>
      </c>
      <c r="G6" s="32">
        <v>817</v>
      </c>
      <c r="H6" s="32">
        <v>560</v>
      </c>
      <c r="I6" s="61">
        <v>767</v>
      </c>
      <c r="J6" s="32">
        <v>163</v>
      </c>
      <c r="K6" s="32">
        <v>101</v>
      </c>
      <c r="L6" s="32"/>
      <c r="M6" s="32">
        <f>G6+J6</f>
        <v>980</v>
      </c>
      <c r="N6" s="56">
        <v>15</v>
      </c>
      <c r="O6" s="56">
        <v>11</v>
      </c>
    </row>
    <row r="7" spans="1:15" s="25" customFormat="1" ht="12" customHeight="1">
      <c r="A7" s="30"/>
      <c r="B7" s="31" t="s">
        <v>8</v>
      </c>
      <c r="C7" s="31"/>
      <c r="D7" s="78"/>
      <c r="E7" s="32"/>
      <c r="F7" s="33"/>
      <c r="G7" s="57">
        <f>G6/E6</f>
        <v>0.81212723658051689</v>
      </c>
      <c r="H7" s="33">
        <f>H6/G6</f>
        <v>0.68543451652386778</v>
      </c>
      <c r="I7" s="60">
        <f>I6/G6</f>
        <v>0.9388004895960832</v>
      </c>
      <c r="J7" s="33">
        <f>J6/E6</f>
        <v>0.16202783300198806</v>
      </c>
      <c r="K7" s="33">
        <f>K6/J6</f>
        <v>0.61963190184049077</v>
      </c>
      <c r="L7" s="33"/>
      <c r="M7" s="33">
        <f>M6/E6</f>
        <v>0.97415506958250497</v>
      </c>
      <c r="N7" s="57">
        <f>N6/E6</f>
        <v>1.4910536779324055E-2</v>
      </c>
      <c r="O7" s="57">
        <f>O6/E6</f>
        <v>1.0934393638170975E-2</v>
      </c>
    </row>
    <row r="8" spans="1:15" s="13" customFormat="1" ht="12" customHeight="1">
      <c r="A8" s="14" t="s">
        <v>2</v>
      </c>
      <c r="B8" s="37"/>
      <c r="C8" s="37"/>
      <c r="D8" s="79">
        <v>1166</v>
      </c>
      <c r="E8" s="38">
        <v>1069</v>
      </c>
      <c r="F8" s="35">
        <f>E8/D8</f>
        <v>0.91680960548885082</v>
      </c>
      <c r="G8" s="38">
        <v>924</v>
      </c>
      <c r="H8" s="38">
        <v>465</v>
      </c>
      <c r="I8" s="86">
        <v>901</v>
      </c>
      <c r="J8" s="38">
        <v>100</v>
      </c>
      <c r="K8" s="38">
        <v>63</v>
      </c>
      <c r="L8" s="38"/>
      <c r="M8" s="38">
        <f>G8+J8</f>
        <v>1024</v>
      </c>
      <c r="N8" s="58">
        <v>42</v>
      </c>
      <c r="O8" s="58">
        <v>3</v>
      </c>
    </row>
    <row r="9" spans="1:15" s="25" customFormat="1" ht="12" customHeight="1">
      <c r="B9" s="39" t="s">
        <v>8</v>
      </c>
      <c r="C9" s="39"/>
      <c r="D9" s="79"/>
      <c r="E9" s="38"/>
      <c r="F9" s="35"/>
      <c r="G9" s="68">
        <f>G8/E8</f>
        <v>0.86435921421889617</v>
      </c>
      <c r="H9" s="16">
        <f>H8/G8</f>
        <v>0.50324675324675328</v>
      </c>
      <c r="I9" s="85">
        <f>I8/G8</f>
        <v>0.97510822510822515</v>
      </c>
      <c r="J9" s="16">
        <f>J8/E8</f>
        <v>9.3545369504209538E-2</v>
      </c>
      <c r="K9" s="16">
        <f>K8/J8</f>
        <v>0.63</v>
      </c>
      <c r="L9" s="16"/>
      <c r="M9" s="16">
        <f>M8/E8</f>
        <v>0.95790458372310572</v>
      </c>
      <c r="N9" s="68">
        <f>N8/E8</f>
        <v>3.9289055191768008E-2</v>
      </c>
      <c r="O9" s="68">
        <f>O8/E8</f>
        <v>2.8063610851262861E-3</v>
      </c>
    </row>
    <row r="10" spans="1:15" s="13" customFormat="1" ht="12" customHeight="1">
      <c r="A10" s="34" t="s">
        <v>3</v>
      </c>
      <c r="B10" s="34"/>
      <c r="C10" s="34"/>
      <c r="D10" s="78">
        <v>371</v>
      </c>
      <c r="E10" s="32">
        <v>313</v>
      </c>
      <c r="F10" s="33">
        <f>E10/D10</f>
        <v>0.84366576819407013</v>
      </c>
      <c r="G10" s="32">
        <v>266</v>
      </c>
      <c r="H10" s="32">
        <v>113</v>
      </c>
      <c r="I10" s="61">
        <v>247</v>
      </c>
      <c r="J10" s="32">
        <v>25</v>
      </c>
      <c r="K10" s="32">
        <v>18</v>
      </c>
      <c r="L10" s="32"/>
      <c r="M10" s="32">
        <f>G10+J10</f>
        <v>291</v>
      </c>
      <c r="N10" s="56">
        <v>17</v>
      </c>
      <c r="O10" s="56">
        <v>5</v>
      </c>
    </row>
    <row r="11" spans="1:15" s="25" customFormat="1" ht="12" customHeight="1">
      <c r="A11" s="30"/>
      <c r="B11" s="31" t="s">
        <v>8</v>
      </c>
      <c r="C11" s="31"/>
      <c r="D11" s="78"/>
      <c r="E11" s="32"/>
      <c r="F11" s="33"/>
      <c r="G11" s="57">
        <f>G10/E10</f>
        <v>0.84984025559105436</v>
      </c>
      <c r="H11" s="33">
        <f>H10/G10</f>
        <v>0.42481203007518797</v>
      </c>
      <c r="I11" s="60">
        <f>I10/G10</f>
        <v>0.9285714285714286</v>
      </c>
      <c r="J11" s="33">
        <f>J10/E10</f>
        <v>7.9872204472843447E-2</v>
      </c>
      <c r="K11" s="33">
        <f>K10/J10</f>
        <v>0.72</v>
      </c>
      <c r="L11" s="33"/>
      <c r="M11" s="33">
        <f>M10/E10</f>
        <v>0.92971246006389774</v>
      </c>
      <c r="N11" s="57">
        <f>N10/E10</f>
        <v>5.4313099041533544E-2</v>
      </c>
      <c r="O11" s="57">
        <f>O10/E10</f>
        <v>1.5974440894568689E-2</v>
      </c>
    </row>
    <row r="12" spans="1:15" s="13" customFormat="1" ht="12" customHeight="1">
      <c r="A12" s="14" t="s">
        <v>4</v>
      </c>
      <c r="B12" s="37"/>
      <c r="C12" s="37"/>
      <c r="D12" s="79">
        <v>1597</v>
      </c>
      <c r="E12" s="38">
        <v>1417</v>
      </c>
      <c r="F12" s="35">
        <f>E12/D12</f>
        <v>0.88728866624921732</v>
      </c>
      <c r="G12" s="38">
        <v>1170</v>
      </c>
      <c r="H12" s="38">
        <v>353</v>
      </c>
      <c r="I12" s="87">
        <v>1146</v>
      </c>
      <c r="J12" s="38">
        <v>163</v>
      </c>
      <c r="K12" s="38">
        <v>96</v>
      </c>
      <c r="L12" s="38"/>
      <c r="M12" s="38">
        <f>G12+J12</f>
        <v>1333</v>
      </c>
      <c r="N12" s="58">
        <v>81</v>
      </c>
      <c r="O12" s="58">
        <v>3</v>
      </c>
    </row>
    <row r="13" spans="1:15" s="25" customFormat="1" ht="12" customHeight="1">
      <c r="B13" s="39" t="s">
        <v>8</v>
      </c>
      <c r="C13" s="39"/>
      <c r="D13" s="79"/>
      <c r="E13" s="38"/>
      <c r="F13" s="35"/>
      <c r="G13" s="68">
        <f>G12/E12</f>
        <v>0.82568807339449546</v>
      </c>
      <c r="H13" s="16">
        <f>H12/G12</f>
        <v>0.30170940170940169</v>
      </c>
      <c r="I13" s="85">
        <f>I12/G12</f>
        <v>0.97948717948717945</v>
      </c>
      <c r="J13" s="16">
        <f>J12/E12</f>
        <v>0.1150317572335921</v>
      </c>
      <c r="K13" s="16">
        <f>K12/J12</f>
        <v>0.58895705521472397</v>
      </c>
      <c r="L13" s="16"/>
      <c r="M13" s="16">
        <f>M12/E12</f>
        <v>0.94071983062808751</v>
      </c>
      <c r="N13" s="68">
        <f>N12/E12</f>
        <v>5.7163020465772763E-2</v>
      </c>
      <c r="O13" s="68">
        <f>O12/E12</f>
        <v>2.1171489061397319E-3</v>
      </c>
    </row>
    <row r="14" spans="1:15" s="25" customFormat="1" ht="12" customHeight="1">
      <c r="A14" s="30" t="s">
        <v>16</v>
      </c>
      <c r="B14" s="31"/>
      <c r="C14" s="31"/>
      <c r="D14" s="78">
        <v>927</v>
      </c>
      <c r="E14" s="32">
        <v>836</v>
      </c>
      <c r="F14" s="33">
        <f>E14/D14</f>
        <v>0.90183387270765913</v>
      </c>
      <c r="G14" s="32">
        <v>576</v>
      </c>
      <c r="H14" s="32">
        <v>269</v>
      </c>
      <c r="I14" s="62">
        <v>507</v>
      </c>
      <c r="J14" s="32">
        <v>211</v>
      </c>
      <c r="K14" s="32">
        <v>80</v>
      </c>
      <c r="L14" s="32"/>
      <c r="M14" s="32">
        <f>G14+J14</f>
        <v>787</v>
      </c>
      <c r="N14" s="56">
        <v>37</v>
      </c>
      <c r="O14" s="56">
        <v>12</v>
      </c>
    </row>
    <row r="15" spans="1:15" s="25" customFormat="1" ht="12" customHeight="1">
      <c r="A15" s="30"/>
      <c r="B15" s="31" t="s">
        <v>8</v>
      </c>
      <c r="C15" s="31"/>
      <c r="D15" s="78"/>
      <c r="E15" s="32"/>
      <c r="F15" s="33"/>
      <c r="G15" s="57">
        <f>G14/E14</f>
        <v>0.68899521531100483</v>
      </c>
      <c r="H15" s="33">
        <f>H14/G14</f>
        <v>0.4670138888888889</v>
      </c>
      <c r="I15" s="60">
        <f>I14/G14</f>
        <v>0.88020833333333337</v>
      </c>
      <c r="J15" s="33">
        <f>J14/E14</f>
        <v>0.25239234449760767</v>
      </c>
      <c r="K15" s="33">
        <f>K14/J14</f>
        <v>0.37914691943127959</v>
      </c>
      <c r="L15" s="33"/>
      <c r="M15" s="33">
        <f>M14/E14</f>
        <v>0.94138755980861244</v>
      </c>
      <c r="N15" s="57">
        <f>N14/E14</f>
        <v>4.4258373205741629E-2</v>
      </c>
      <c r="O15" s="57">
        <f>O14/E14</f>
        <v>1.4354066985645933E-2</v>
      </c>
    </row>
    <row r="16" spans="1:15" s="13" customFormat="1" ht="12" customHeight="1">
      <c r="A16" s="14" t="s">
        <v>12</v>
      </c>
      <c r="B16" s="37"/>
      <c r="C16" s="37"/>
      <c r="D16" s="79">
        <v>1516</v>
      </c>
      <c r="E16" s="38">
        <v>1234</v>
      </c>
      <c r="F16" s="35">
        <f>E16/D16</f>
        <v>0.81398416886543534</v>
      </c>
      <c r="G16" s="38">
        <v>780</v>
      </c>
      <c r="H16" s="38">
        <v>292</v>
      </c>
      <c r="I16" s="87">
        <v>701</v>
      </c>
      <c r="J16" s="38">
        <v>288</v>
      </c>
      <c r="K16" s="38">
        <v>116</v>
      </c>
      <c r="L16" s="38"/>
      <c r="M16" s="38">
        <f>G16+J16</f>
        <v>1068</v>
      </c>
      <c r="N16" s="58">
        <v>140</v>
      </c>
      <c r="O16" s="58">
        <v>26</v>
      </c>
    </row>
    <row r="17" spans="1:34" s="25" customFormat="1" ht="12" customHeight="1">
      <c r="A17" s="28"/>
      <c r="B17" s="40" t="s">
        <v>8</v>
      </c>
      <c r="C17" s="40"/>
      <c r="D17" s="80"/>
      <c r="E17" s="41"/>
      <c r="F17" s="41"/>
      <c r="G17" s="68">
        <f>G16/E16</f>
        <v>0.63209076175040524</v>
      </c>
      <c r="H17" s="16">
        <f>H16/G16</f>
        <v>0.37435897435897436</v>
      </c>
      <c r="I17" s="85">
        <f>I16/G16</f>
        <v>0.89871794871794874</v>
      </c>
      <c r="J17" s="16">
        <f>J16/E16</f>
        <v>0.233387358184765</v>
      </c>
      <c r="K17" s="16">
        <f>K16/J16</f>
        <v>0.40277777777777779</v>
      </c>
      <c r="L17" s="16"/>
      <c r="M17" s="16">
        <f>M16/E16</f>
        <v>0.86547811993517021</v>
      </c>
      <c r="N17" s="68">
        <f>N16/E16</f>
        <v>0.11345218800648298</v>
      </c>
      <c r="O17" s="68">
        <f>O16/E16</f>
        <v>2.1069692058346839E-2</v>
      </c>
    </row>
    <row r="18" spans="1:34" s="26" customFormat="1" ht="12" customHeight="1">
      <c r="A18" s="17" t="s">
        <v>5</v>
      </c>
      <c r="B18" s="43"/>
      <c r="C18" s="43"/>
      <c r="D18" s="43">
        <f>SUM(D6:D17)</f>
        <v>6651</v>
      </c>
      <c r="E18" s="45">
        <f>SUM(E6:E17)</f>
        <v>5875</v>
      </c>
      <c r="F18" s="42">
        <f>E18/D18</f>
        <v>0.883325815666817</v>
      </c>
      <c r="G18" s="81">
        <f>G6+G8+G10+G12+G14+G16</f>
        <v>4533</v>
      </c>
      <c r="H18" s="81">
        <f>H6+H8+H10+H12+H14+H16</f>
        <v>2052</v>
      </c>
      <c r="I18" s="82">
        <f>I6+I8+I10+I12+I14+I16</f>
        <v>4269</v>
      </c>
      <c r="J18" s="81">
        <f>J6+J8+J10+J12+J14+J16</f>
        <v>950</v>
      </c>
      <c r="K18" s="81">
        <f>K6+K8+K10+K12+K14+K16</f>
        <v>474</v>
      </c>
      <c r="L18" s="81"/>
      <c r="M18" s="81">
        <f>M6+M8+M10+M12+M14+M16</f>
        <v>5483</v>
      </c>
      <c r="N18" s="81">
        <f>N6+N8+N10+N12+N14+N16</f>
        <v>332</v>
      </c>
      <c r="O18" s="81">
        <f>O6+O8+O10+O12+O14+O16</f>
        <v>60</v>
      </c>
    </row>
    <row r="19" spans="1:34" s="26" customFormat="1" ht="12" customHeight="1">
      <c r="A19" s="27"/>
      <c r="B19" s="44" t="s">
        <v>8</v>
      </c>
      <c r="C19" s="44"/>
      <c r="D19" s="45"/>
      <c r="E19" s="46"/>
      <c r="F19" s="46"/>
      <c r="G19" s="83">
        <f>G18/E18</f>
        <v>0.77157446808510644</v>
      </c>
      <c r="H19" s="83">
        <f>H18/G18</f>
        <v>0.45268034414295166</v>
      </c>
      <c r="I19" s="84">
        <f>I18/G18</f>
        <v>0.94176042356055589</v>
      </c>
      <c r="J19" s="83">
        <f>J18/E18</f>
        <v>0.16170212765957448</v>
      </c>
      <c r="K19" s="83">
        <f>K18/J18</f>
        <v>0.49894736842105264</v>
      </c>
      <c r="L19" s="83"/>
      <c r="M19" s="83">
        <f>M18/(E18-O18)</f>
        <v>0.94290627687016337</v>
      </c>
      <c r="N19" s="83">
        <f>N18/E18</f>
        <v>5.651063829787234E-2</v>
      </c>
      <c r="O19" s="83">
        <f>O18/E18</f>
        <v>1.0212765957446808E-2</v>
      </c>
    </row>
    <row r="20" spans="1:34" s="26" customFormat="1" ht="12" customHeight="1">
      <c r="A20" s="27"/>
      <c r="B20" s="20"/>
      <c r="C20" s="20"/>
      <c r="D20" s="18"/>
      <c r="E20" s="19"/>
      <c r="F20" s="19"/>
      <c r="G20" s="21"/>
      <c r="H20" s="21"/>
      <c r="I20" s="21"/>
      <c r="J20" s="19"/>
      <c r="K20" s="19"/>
      <c r="L20" s="19"/>
      <c r="M20" s="19"/>
      <c r="N20" s="19"/>
      <c r="O20" s="19"/>
    </row>
    <row r="21" spans="1:34" s="67" customFormat="1" ht="12.75" customHeight="1">
      <c r="A21" s="122" t="s">
        <v>27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64"/>
      <c r="Q21" s="6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s="67" customFormat="1" ht="12.75" customHeight="1">
      <c r="A22" s="122" t="s">
        <v>28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P22" s="64"/>
      <c r="Q22" s="64"/>
      <c r="R22" s="64"/>
      <c r="S22" s="64"/>
      <c r="T22" s="64"/>
      <c r="U22" s="66"/>
      <c r="V22" s="66"/>
      <c r="W22" s="66"/>
      <c r="X22" s="66"/>
    </row>
    <row r="23" spans="1:34" s="67" customFormat="1" ht="12.75" customHeight="1">
      <c r="A23" s="122" t="s">
        <v>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P23" s="64"/>
      <c r="Q23" s="64"/>
      <c r="R23" s="64"/>
      <c r="S23" s="64"/>
      <c r="T23" s="66"/>
      <c r="U23" s="66"/>
      <c r="V23" s="66"/>
      <c r="W23" s="66"/>
      <c r="X23" s="66"/>
    </row>
    <row r="24" spans="1:34" s="67" customFormat="1" ht="12.75" customHeight="1">
      <c r="A24" s="122" t="s">
        <v>30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P24" s="64"/>
      <c r="Q24" s="64"/>
      <c r="R24" s="64"/>
      <c r="S24" s="64"/>
      <c r="T24" s="66"/>
      <c r="U24" s="66"/>
      <c r="V24" s="66"/>
      <c r="W24" s="66"/>
      <c r="X24" s="66"/>
    </row>
    <row r="25" spans="1:34" s="67" customFormat="1" ht="12.75" customHeight="1">
      <c r="A25" s="122" t="s">
        <v>31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P25" s="64"/>
      <c r="Q25" s="64"/>
      <c r="R25" s="64"/>
      <c r="S25" s="64"/>
      <c r="T25" s="66"/>
      <c r="U25" s="66"/>
      <c r="V25" s="66"/>
      <c r="W25" s="66"/>
      <c r="X25" s="66"/>
    </row>
    <row r="26" spans="1:34" s="67" customFormat="1" ht="12.75" customHeight="1">
      <c r="A26" s="122" t="s">
        <v>33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P26" s="64"/>
      <c r="Q26" s="64"/>
      <c r="R26" s="64"/>
      <c r="S26" s="64"/>
      <c r="T26" s="66"/>
      <c r="U26" s="66"/>
      <c r="V26" s="66"/>
      <c r="W26" s="66"/>
      <c r="X26" s="66"/>
    </row>
    <row r="27" spans="1:34" s="67" customFormat="1" ht="12.75" customHeight="1">
      <c r="A27" s="122" t="s">
        <v>32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P27" s="64"/>
      <c r="Q27" s="64"/>
      <c r="R27" s="64"/>
      <c r="S27" s="64"/>
      <c r="T27" s="66"/>
      <c r="U27" s="66"/>
      <c r="V27" s="66"/>
      <c r="W27" s="66"/>
      <c r="X27" s="66"/>
    </row>
    <row r="28" spans="1:34" s="59" customFormat="1" ht="6.75" customHeight="1"/>
    <row r="29" spans="1:34" ht="9.6" customHeight="1"/>
    <row r="30" spans="1:34" ht="9.75" customHeight="1"/>
    <row r="31" spans="1:34" ht="12.75" customHeight="1"/>
    <row r="32" spans="1:3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9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:15" ht="12.75" customHeight="1"/>
    <row r="66" spans="1:15" ht="12.75" customHeight="1"/>
    <row r="69" spans="1:15" ht="12.75" customHeight="1"/>
    <row r="70" spans="1:15" ht="6.6" customHeight="1"/>
    <row r="71" spans="1:15" ht="12.75" customHeight="1">
      <c r="A71" s="124" t="s">
        <v>39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/>
      <c r="O71"/>
    </row>
    <row r="72" spans="1:15" ht="12.75" customHeight="1">
      <c r="A72" s="121" t="s">
        <v>47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/>
      <c r="O72"/>
    </row>
    <row r="74" spans="1:15" ht="12.75" customHeight="1"/>
    <row r="75" spans="1:15" ht="12.75" customHeight="1"/>
    <row r="76" spans="1:15" ht="12.75" customHeight="1"/>
    <row r="77" spans="1:15" ht="12.75" customHeight="1"/>
    <row r="78" spans="1:15" ht="12.75" customHeight="1"/>
    <row r="79" spans="1:15" ht="12.75" customHeight="1"/>
    <row r="80" spans="1:1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</sheetData>
  <mergeCells count="16">
    <mergeCell ref="A72:M72"/>
    <mergeCell ref="A25:M25"/>
    <mergeCell ref="A26:M26"/>
    <mergeCell ref="A27:M27"/>
    <mergeCell ref="A2:M2"/>
    <mergeCell ref="A71:M71"/>
    <mergeCell ref="A22:M22"/>
    <mergeCell ref="A23:M23"/>
    <mergeCell ref="A24:M24"/>
    <mergeCell ref="H4:I4"/>
    <mergeCell ref="C4:D4"/>
    <mergeCell ref="C5:D5"/>
    <mergeCell ref="E4:F4"/>
    <mergeCell ref="E5:F5"/>
    <mergeCell ref="A21:O21"/>
    <mergeCell ref="J4:L4"/>
  </mergeCells>
  <phoneticPr fontId="0" type="noConversion"/>
  <printOptions horizontalCentered="1" verticalCentered="1"/>
  <pageMargins left="0.5" right="0.5" top="0.5" bottom="0.5" header="0.3" footer="0.3"/>
  <pageSetup scale="80" orientation="portrait" r:id="rId1"/>
  <headerFooter alignWithMargins="0"/>
  <ignoredErrors>
    <ignoredError sqref="H7 H9 H11 H13 H15 H17 H19 M7:M16 G18:O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H5" sqref="H5"/>
    </sheetView>
  </sheetViews>
  <sheetFormatPr defaultRowHeight="13.2"/>
  <cols>
    <col min="1" max="1" width="16.77734375" customWidth="1"/>
    <col min="3" max="3" width="10.44140625" customWidth="1"/>
    <col min="4" max="4" width="10.21875" customWidth="1"/>
    <col min="6" max="6" width="10" customWidth="1"/>
    <col min="7" max="7" width="10.5546875" customWidth="1"/>
  </cols>
  <sheetData>
    <row r="1" spans="1:15">
      <c r="A1" t="s">
        <v>38</v>
      </c>
    </row>
    <row r="2" spans="1:15">
      <c r="A2" s="7"/>
      <c r="B2" s="8"/>
      <c r="C2" s="8"/>
      <c r="D2" s="8"/>
      <c r="E2" s="8"/>
      <c r="F2" s="10"/>
      <c r="G2" s="125"/>
      <c r="H2" s="125"/>
      <c r="I2" s="126"/>
      <c r="J2" s="126"/>
      <c r="K2" s="126"/>
      <c r="L2" s="77"/>
      <c r="M2" s="8"/>
      <c r="N2" s="77"/>
    </row>
    <row r="3" spans="1:15" ht="19.8">
      <c r="A3" s="48" t="s">
        <v>0</v>
      </c>
      <c r="B3" s="49" t="s">
        <v>20</v>
      </c>
      <c r="C3" s="96" t="s">
        <v>41</v>
      </c>
      <c r="D3" s="50" t="s">
        <v>18</v>
      </c>
      <c r="E3" s="50" t="s">
        <v>23</v>
      </c>
      <c r="F3" s="51" t="s">
        <v>19</v>
      </c>
      <c r="G3" s="52" t="s">
        <v>24</v>
      </c>
      <c r="H3" s="53" t="s">
        <v>35</v>
      </c>
      <c r="I3" s="97" t="s">
        <v>34</v>
      </c>
      <c r="J3" s="11" t="s">
        <v>42</v>
      </c>
    </row>
    <row r="4" spans="1:15">
      <c r="A4" s="88" t="s">
        <v>43</v>
      </c>
      <c r="B4" s="78">
        <v>1074</v>
      </c>
      <c r="C4" s="32">
        <v>1006</v>
      </c>
      <c r="D4" s="32">
        <v>817</v>
      </c>
      <c r="E4" s="32">
        <v>560</v>
      </c>
      <c r="F4" s="32">
        <v>163</v>
      </c>
      <c r="G4" s="32">
        <v>101</v>
      </c>
      <c r="H4" s="98">
        <f>(B4-C4)+J4</f>
        <v>79</v>
      </c>
      <c r="I4" s="56">
        <v>15</v>
      </c>
      <c r="J4" s="56">
        <v>11</v>
      </c>
    </row>
    <row r="5" spans="1:15">
      <c r="A5" s="90" t="s">
        <v>2</v>
      </c>
      <c r="B5" s="79">
        <v>1166</v>
      </c>
      <c r="C5" s="38">
        <v>1069</v>
      </c>
      <c r="D5" s="38">
        <v>924</v>
      </c>
      <c r="E5" s="38">
        <v>465</v>
      </c>
      <c r="F5" s="38">
        <v>100</v>
      </c>
      <c r="G5" s="38">
        <v>63</v>
      </c>
      <c r="H5" s="98">
        <f t="shared" ref="H5:H9" si="0">(B5-C5)+J5</f>
        <v>100</v>
      </c>
      <c r="I5" s="58">
        <v>42</v>
      </c>
      <c r="J5" s="58">
        <v>3</v>
      </c>
    </row>
    <row r="6" spans="1:15">
      <c r="A6" s="90" t="s">
        <v>3</v>
      </c>
      <c r="B6" s="78">
        <v>371</v>
      </c>
      <c r="C6" s="32">
        <v>313</v>
      </c>
      <c r="D6" s="32">
        <v>266</v>
      </c>
      <c r="E6" s="32">
        <v>113</v>
      </c>
      <c r="F6" s="32">
        <v>25</v>
      </c>
      <c r="G6" s="32">
        <v>18</v>
      </c>
      <c r="H6" s="98">
        <f t="shared" si="0"/>
        <v>63</v>
      </c>
      <c r="I6" s="56">
        <v>17</v>
      </c>
      <c r="J6" s="56">
        <v>5</v>
      </c>
    </row>
    <row r="7" spans="1:15">
      <c r="A7" s="90" t="s">
        <v>4</v>
      </c>
      <c r="B7" s="79">
        <v>1597</v>
      </c>
      <c r="C7" s="38">
        <v>1417</v>
      </c>
      <c r="D7" s="38">
        <v>1170</v>
      </c>
      <c r="E7" s="38">
        <v>353</v>
      </c>
      <c r="F7" s="38">
        <v>163</v>
      </c>
      <c r="G7" s="38">
        <v>96</v>
      </c>
      <c r="H7" s="98">
        <f t="shared" si="0"/>
        <v>183</v>
      </c>
      <c r="I7" s="58">
        <v>81</v>
      </c>
      <c r="J7" s="58">
        <v>3</v>
      </c>
    </row>
    <row r="8" spans="1:15">
      <c r="A8" s="91" t="s">
        <v>44</v>
      </c>
      <c r="B8" s="78">
        <v>927</v>
      </c>
      <c r="C8" s="32">
        <v>836</v>
      </c>
      <c r="D8" s="32">
        <v>576</v>
      </c>
      <c r="E8" s="32">
        <v>269</v>
      </c>
      <c r="F8" s="32">
        <v>211</v>
      </c>
      <c r="G8" s="32">
        <v>80</v>
      </c>
      <c r="H8" s="98">
        <f t="shared" si="0"/>
        <v>103</v>
      </c>
      <c r="I8" s="56">
        <v>37</v>
      </c>
      <c r="J8" s="56">
        <v>12</v>
      </c>
    </row>
    <row r="9" spans="1:15">
      <c r="A9" s="92" t="s">
        <v>45</v>
      </c>
      <c r="B9" s="79">
        <v>1516</v>
      </c>
      <c r="C9" s="38">
        <v>1234</v>
      </c>
      <c r="D9" s="38">
        <v>780</v>
      </c>
      <c r="E9" s="38">
        <v>292</v>
      </c>
      <c r="F9" s="38">
        <v>288</v>
      </c>
      <c r="G9" s="38">
        <v>116</v>
      </c>
      <c r="H9" s="99">
        <f t="shared" si="0"/>
        <v>308</v>
      </c>
      <c r="I9" s="58">
        <v>140</v>
      </c>
      <c r="J9" s="58">
        <v>26</v>
      </c>
    </row>
    <row r="10" spans="1:15">
      <c r="A10" s="93"/>
      <c r="B10" s="94"/>
      <c r="C10" s="95"/>
      <c r="D10" s="95"/>
      <c r="E10" s="94"/>
      <c r="F10" s="94"/>
      <c r="G10" s="94"/>
      <c r="H10" s="94"/>
      <c r="I10" s="89"/>
    </row>
    <row r="11" spans="1:15">
      <c r="K11" s="47"/>
      <c r="L11" s="15"/>
      <c r="M11" s="15"/>
      <c r="N11" s="15"/>
      <c r="O11" s="15"/>
    </row>
    <row r="12" spans="1:15">
      <c r="A12" s="113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1"/>
      <c r="N12" s="102"/>
      <c r="O12" s="68"/>
    </row>
    <row r="13" spans="1: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101"/>
      <c r="N13" s="101"/>
      <c r="O13" s="15"/>
    </row>
    <row r="14" spans="1:15" ht="25.2">
      <c r="A14" s="128"/>
      <c r="B14" s="129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70"/>
    </row>
    <row r="15" spans="1:15" ht="13.8">
      <c r="A15" s="71"/>
      <c r="B15" s="72"/>
      <c r="C15" s="73"/>
      <c r="D15" s="73"/>
      <c r="E15" s="73"/>
      <c r="F15" s="73"/>
      <c r="G15" s="73"/>
      <c r="H15" s="114"/>
      <c r="I15" s="73"/>
      <c r="J15" s="73"/>
      <c r="K15" s="114"/>
      <c r="L15" s="114"/>
      <c r="M15" s="100"/>
      <c r="N15" s="100"/>
    </row>
    <row r="16" spans="1:15" ht="13.8">
      <c r="A16" s="76"/>
      <c r="B16" s="104"/>
      <c r="C16" s="104"/>
      <c r="D16" s="105"/>
      <c r="E16" s="104"/>
      <c r="F16" s="104"/>
      <c r="G16" s="104"/>
      <c r="H16" s="104"/>
      <c r="I16" s="104"/>
      <c r="J16" s="104"/>
      <c r="K16" s="104"/>
      <c r="L16" s="115"/>
      <c r="M16" s="100"/>
      <c r="N16" s="100"/>
    </row>
    <row r="17" spans="1:14">
      <c r="A17" s="106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16"/>
      <c r="M17" s="100"/>
      <c r="N17" s="100"/>
    </row>
    <row r="18" spans="1:14" ht="13.8">
      <c r="A18" s="76"/>
      <c r="B18" s="74"/>
      <c r="C18" s="74"/>
      <c r="D18" s="74"/>
      <c r="E18" s="74"/>
      <c r="F18" s="74"/>
      <c r="G18" s="74"/>
      <c r="H18" s="74"/>
      <c r="I18" s="74"/>
      <c r="J18" s="117"/>
      <c r="K18" s="74"/>
      <c r="L18" s="115"/>
      <c r="M18" s="100"/>
      <c r="N18" s="100"/>
    </row>
    <row r="19" spans="1:14">
      <c r="A19" s="106"/>
      <c r="B19" s="109"/>
      <c r="C19" s="108"/>
      <c r="D19" s="108"/>
      <c r="E19" s="108"/>
      <c r="F19" s="108"/>
      <c r="G19" s="108"/>
      <c r="H19" s="108"/>
      <c r="I19" s="108"/>
      <c r="J19" s="108"/>
      <c r="K19" s="108"/>
      <c r="L19" s="116"/>
      <c r="M19" s="100"/>
      <c r="N19" s="100"/>
    </row>
    <row r="20" spans="1:14" ht="13.8">
      <c r="A20" s="75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00"/>
      <c r="N20" s="100"/>
    </row>
    <row r="21" spans="1:14">
      <c r="A21" s="110"/>
      <c r="B21" s="100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00"/>
      <c r="N21" s="100"/>
    </row>
    <row r="22" spans="1:14">
      <c r="A22" s="100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00"/>
      <c r="M22" s="100"/>
      <c r="N22" s="100"/>
    </row>
    <row r="23" spans="1:14">
      <c r="A23" s="100"/>
      <c r="B23" s="10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00"/>
      <c r="N23" s="100"/>
    </row>
    <row r="24" spans="1:14">
      <c r="A24" s="100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00"/>
      <c r="M24" s="100"/>
      <c r="N24" s="100"/>
    </row>
    <row r="25" spans="1:14">
      <c r="A25" s="100"/>
      <c r="B25" s="100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00"/>
      <c r="N25" s="100"/>
    </row>
    <row r="26" spans="1:14" ht="13.8">
      <c r="A26" s="76"/>
      <c r="B26" s="104"/>
      <c r="C26" s="104"/>
      <c r="D26" s="105"/>
      <c r="E26" s="104"/>
      <c r="F26" s="104"/>
      <c r="G26" s="104"/>
      <c r="H26" s="104"/>
      <c r="I26" s="104"/>
      <c r="J26" s="104"/>
      <c r="K26" s="104"/>
      <c r="L26" s="115"/>
      <c r="M26" s="100"/>
      <c r="N26" s="100"/>
    </row>
    <row r="27" spans="1:14">
      <c r="A27" s="111"/>
      <c r="B27" s="112"/>
      <c r="C27" s="108"/>
      <c r="D27" s="108"/>
      <c r="E27" s="108"/>
      <c r="F27" s="108"/>
      <c r="G27" s="108"/>
      <c r="H27" s="108"/>
      <c r="I27" s="108"/>
      <c r="J27" s="108"/>
      <c r="K27" s="108"/>
      <c r="L27" s="116"/>
      <c r="M27" s="100"/>
      <c r="N27" s="100"/>
    </row>
    <row r="28" spans="1:14">
      <c r="A28" s="120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0"/>
      <c r="N28" s="100"/>
    </row>
    <row r="29" spans="1:14">
      <c r="A29" s="100"/>
      <c r="B29" s="100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00"/>
      <c r="N29" s="100"/>
    </row>
    <row r="30" spans="1:14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</sheetData>
  <mergeCells count="3">
    <mergeCell ref="A14:B14"/>
    <mergeCell ref="G2:H2"/>
    <mergeCell ref="I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Post-Graduation Status</vt:lpstr>
      <vt:lpstr>Data for Charts</vt:lpstr>
      <vt:lpstr>'Post-Graduation Status'!Print_Area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2020-02-06T16:28:29Z</cp:lastPrinted>
  <dcterms:created xsi:type="dcterms:W3CDTF">1998-09-01T22:36:37Z</dcterms:created>
  <dcterms:modified xsi:type="dcterms:W3CDTF">2022-05-19T13:15:46Z</dcterms:modified>
</cp:coreProperties>
</file>