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IR WWW\wwwir\2017-2018 EXCEL FILES\"/>
    </mc:Choice>
  </mc:AlternateContent>
  <bookViews>
    <workbookView xWindow="-6000" yWindow="135" windowWidth="25590" windowHeight="11325"/>
  </bookViews>
  <sheets>
    <sheet name="Degrees by Level" sheetId="1" r:id="rId1"/>
  </sheets>
  <definedNames>
    <definedName name="_xlnm.Print_Area" localSheetId="0">'Degrees by Level'!$A$1:$G$141</definedName>
  </definedNames>
  <calcPr calcId="152511"/>
</workbook>
</file>

<file path=xl/calcChain.xml><?xml version="1.0" encoding="utf-8"?>
<calcChain xmlns="http://schemas.openxmlformats.org/spreadsheetml/2006/main">
  <c r="G129" i="1" l="1"/>
  <c r="G127" i="1" l="1"/>
  <c r="G128" i="1" l="1"/>
  <c r="O45" i="1"/>
  <c r="P57" i="1"/>
  <c r="G124" i="1"/>
  <c r="G123" i="1"/>
  <c r="G122" i="1"/>
  <c r="G121" i="1"/>
  <c r="G126" i="1"/>
  <c r="G120" i="1"/>
  <c r="G118" i="1"/>
  <c r="G119" i="1"/>
  <c r="G117" i="1"/>
  <c r="C116" i="1"/>
  <c r="G116" i="1" s="1"/>
  <c r="G115" i="1"/>
  <c r="B95" i="1"/>
  <c r="B130" i="1" s="1"/>
  <c r="C95" i="1"/>
  <c r="C130" i="1" s="1"/>
  <c r="D95" i="1"/>
  <c r="D130" i="1" s="1"/>
  <c r="E95" i="1"/>
  <c r="E130" i="1" s="1"/>
  <c r="F95" i="1"/>
  <c r="F130" i="1" s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M46" i="1" l="1"/>
  <c r="L46" i="1"/>
  <c r="N46" i="1"/>
  <c r="K46" i="1"/>
  <c r="G95" i="1"/>
  <c r="G130" i="1" s="1"/>
</calcChain>
</file>

<file path=xl/sharedStrings.xml><?xml version="1.0" encoding="utf-8"?>
<sst xmlns="http://schemas.openxmlformats.org/spreadsheetml/2006/main" count="95" uniqueCount="59">
  <si>
    <t>Degrees Awarded by Level</t>
  </si>
  <si>
    <t xml:space="preserve">  YEAR</t>
  </si>
  <si>
    <t>DOCTORATE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</si>
  <si>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</si>
  <si>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</si>
  <si>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</si>
  <si>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</si>
  <si>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</si>
  <si>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</si>
  <si>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</si>
  <si>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</si>
  <si>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</si>
  <si>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</si>
  <si>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</si>
  <si>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</si>
  <si>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</si>
  <si>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</si>
  <si>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All Years</t>
  </si>
  <si>
    <t>Office of Institutional Research (Source: Office of the Registrar)</t>
  </si>
  <si>
    <t>1997-1998</t>
  </si>
  <si>
    <t>1998-1999</t>
  </si>
  <si>
    <t>1999-2000</t>
  </si>
  <si>
    <t>2000-2001</t>
  </si>
  <si>
    <t>2001-2002</t>
  </si>
  <si>
    <t>MASTER'S</t>
  </si>
  <si>
    <t>1872-1983</t>
  </si>
  <si>
    <t>2002-2003</t>
  </si>
  <si>
    <t>2003-2004</t>
  </si>
  <si>
    <t>2004-2005</t>
  </si>
  <si>
    <t>2005-2006</t>
  </si>
  <si>
    <t>2006-2007</t>
  </si>
  <si>
    <r>
      <t>BACHELOR'S</t>
    </r>
    <r>
      <rPr>
        <b/>
        <vertAlign val="superscript"/>
        <sz val="9"/>
        <rFont val="Univers 55"/>
        <family val="2"/>
      </rPr>
      <t>1</t>
    </r>
  </si>
  <si>
    <t>2007-2008</t>
  </si>
  <si>
    <t>2008-2009</t>
  </si>
  <si>
    <t>2009-2010</t>
  </si>
  <si>
    <t>2010-2011</t>
  </si>
  <si>
    <t>2011-2012</t>
  </si>
  <si>
    <t>2012-2013</t>
  </si>
  <si>
    <t>Year</t>
  </si>
  <si>
    <t>Bachelor's</t>
  </si>
  <si>
    <t>Master's</t>
  </si>
  <si>
    <t>Doctorate</t>
  </si>
  <si>
    <t>continued</t>
  </si>
  <si>
    <r>
      <t>1</t>
    </r>
    <r>
      <rPr>
        <sz val="7"/>
        <rFont val="Univers 55"/>
        <family val="2"/>
      </rPr>
      <t xml:space="preserve"> Bachelor's degrees are counted only once for undergraduate students with more than one major.</t>
    </r>
  </si>
  <si>
    <r>
      <t>Bachelor's</t>
    </r>
    <r>
      <rPr>
        <vertAlign val="superscript"/>
        <sz val="7"/>
        <rFont val="Univers 55"/>
        <family val="2"/>
      </rPr>
      <t>1</t>
    </r>
  </si>
  <si>
    <t>Vet Med</t>
  </si>
  <si>
    <t>VET MED</t>
  </si>
  <si>
    <r>
      <t>SPECIALIST</t>
    </r>
    <r>
      <rPr>
        <b/>
        <vertAlign val="superscript"/>
        <sz val="9"/>
        <rFont val="Univers 55"/>
        <family val="2"/>
      </rPr>
      <t>2</t>
    </r>
  </si>
  <si>
    <r>
      <t xml:space="preserve">   TOTAL</t>
    </r>
    <r>
      <rPr>
        <b/>
        <vertAlign val="superscript"/>
        <sz val="9"/>
        <rFont val="Univers 55"/>
        <family val="2"/>
      </rPr>
      <t>3</t>
    </r>
  </si>
  <si>
    <r>
      <t>2</t>
    </r>
    <r>
      <rPr>
        <sz val="7"/>
        <rFont val="Univers 55"/>
        <family val="2"/>
      </rPr>
      <t xml:space="preserve"> Specialist degree was added in 1978-1979 and discontinued in 2001-2002.</t>
    </r>
  </si>
  <si>
    <r>
      <t>3</t>
    </r>
    <r>
      <rPr>
        <sz val="7"/>
        <rFont val="Univers 55"/>
        <family val="2"/>
      </rPr>
      <t xml:space="preserve"> Honorary degrees are not included.</t>
    </r>
  </si>
  <si>
    <t>2013-2014</t>
  </si>
  <si>
    <t>2014-2015</t>
  </si>
  <si>
    <t>Percent calc</t>
  </si>
  <si>
    <t>Percent values</t>
  </si>
  <si>
    <t>use 12%</t>
  </si>
  <si>
    <t>2015-2016</t>
  </si>
  <si>
    <t>2016-2017</t>
  </si>
  <si>
    <t>Last Updated: 9-11-2017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</si>
</sst>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??,??0"/>
    <numFmt numFmtId="165" formatCode="??,???"/>
    <numFmt numFmtId="166" formatCode="&quot;$&quot;?,???,???,???"/>
    <numFmt numFmtId="167" formatCode="???,??0"/>
    <numFmt numFmtId="168" formatCode="\ \ \ ###,##0_);[Red]\(#,##0\)"/>
    <numFmt numFmtId="169" formatCode="?0"/>
    <numFmt numFmtId="170" formatCode="?,??0"/>
    <numFmt numFmtId="171" formatCode="0.000%"/>
  </numFmts>
  <fonts count="15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b/>
      <sz val="7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55"/>
      <family val="2"/>
    </font>
    <font>
      <b/>
      <vertAlign val="superscript"/>
      <sz val="9"/>
      <name val="Univers 55"/>
      <family val="2"/>
    </font>
    <font>
      <i/>
      <sz val="9"/>
      <name val="Berkeley"/>
      <family val="1"/>
    </font>
    <font>
      <vertAlign val="superscript"/>
      <sz val="7"/>
      <name val="Univers 55"/>
      <family val="2"/>
    </font>
    <font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5" fillId="0" borderId="0" xfId="0" applyFont="1" applyBorder="1" applyAlignment="1"/>
    <xf numFmtId="0" fontId="4" fillId="0" borderId="0" xfId="0" applyFont="1" applyBorder="1" applyAlignment="1"/>
    <xf numFmtId="167" fontId="4" fillId="0" borderId="0" xfId="0" applyNumberFormat="1" applyFont="1" applyBorder="1" applyAlignment="1"/>
    <xf numFmtId="164" fontId="4" fillId="0" borderId="0" xfId="0" applyNumberFormat="1" applyFont="1" applyBorder="1" applyAlignment="1"/>
    <xf numFmtId="169" fontId="2" fillId="0" borderId="0" xfId="0" applyNumberFormat="1" applyFont="1" applyBorder="1" applyAlignment="1"/>
    <xf numFmtId="168" fontId="4" fillId="0" borderId="0" xfId="0" applyNumberFormat="1" applyFont="1" applyBorder="1" applyAlignment="1"/>
    <xf numFmtId="167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9" fontId="8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171" fontId="2" fillId="0" borderId="0" xfId="1" applyNumberFormat="1" applyFont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2523081399378"/>
          <c:y val="0.14740783822476736"/>
          <c:w val="0.84258383231423761"/>
          <c:h val="0.66115219272905168"/>
        </c:manualLayout>
      </c:layout>
      <c:lineChart>
        <c:grouping val="standard"/>
        <c:varyColors val="0"/>
        <c:ser>
          <c:idx val="0"/>
          <c:order val="0"/>
          <c:tx>
            <c:strRef>
              <c:f>'Degrees by Level'!$P$54</c:f>
              <c:strCache>
                <c:ptCount val="1"/>
                <c:pt idx="0">
                  <c:v>Vet Med</c:v>
                </c:pt>
              </c:strCache>
            </c:strRef>
          </c:tx>
          <c:spPr>
            <a:ln>
              <a:solidFill>
                <a:srgbClr val="827F77"/>
              </a:solidFill>
            </a:ln>
          </c:spPr>
          <c:marker>
            <c:symbol val="diamond"/>
            <c:size val="8"/>
            <c:spPr>
              <a:solidFill>
                <a:srgbClr val="827F77"/>
              </a:solidFill>
              <a:ln>
                <a:solidFill>
                  <a:srgbClr val="827F77"/>
                </a:solidFill>
              </a:ln>
            </c:spPr>
          </c:marker>
          <c:dLbls>
            <c:dLbl>
              <c:idx val="0"/>
              <c:layout>
                <c:manualLayout>
                  <c:x val="-4.0415368639667708E-2"/>
                  <c:y val="-4.1270379341639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A48-4155-A4C8-73745EC561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41025829715211E-2"/>
                  <c:y val="-4.1270379341639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A48-4155-A4C8-73745EC561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333415098813548E-2"/>
                  <c:y val="-4.1270379341639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A48-4155-A4C8-73745EC561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333415098813659E-2"/>
                  <c:y val="-4.1270379341639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A48-4155-A4C8-73745EC561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256571900475054E-2"/>
                  <c:y val="-3.737787260101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A48-4155-A4C8-73745EC561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256571900475131E-2"/>
                  <c:y val="-4.5162886082265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A48-4155-A4C8-73745EC561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333415098813659E-2"/>
                  <c:y val="-3.737787260101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A48-4155-A4C8-73745EC561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41025829715211E-2"/>
                  <c:y val="-4.1270379341639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A48-4155-A4C8-73745EC561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333415098813582E-2"/>
                  <c:y val="-4.1270379341639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A48-4155-A4C8-73745EC561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7487101495490631E-2"/>
                  <c:y val="-3.737787260101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A48-4155-A4C8-73745EC561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Level'!$A$119:$A$129</c15:sqref>
                  </c15:fullRef>
                </c:ext>
              </c:extLst>
              <c:f>'Degrees by Level'!$A$120:$A$129</c:f>
              <c:strCache>
                <c:ptCount val="10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Level'!$C$119:$C$129</c15:sqref>
                  </c15:fullRef>
                </c:ext>
              </c:extLst>
              <c:f>'Degrees by Level'!$C$120:$C$129</c:f>
              <c:numCache>
                <c:formatCode>?,??0</c:formatCode>
                <c:ptCount val="10"/>
                <c:pt idx="0">
                  <c:v>105</c:v>
                </c:pt>
                <c:pt idx="1">
                  <c:v>113</c:v>
                </c:pt>
                <c:pt idx="2">
                  <c:v>120</c:v>
                </c:pt>
                <c:pt idx="3">
                  <c:v>144</c:v>
                </c:pt>
                <c:pt idx="4">
                  <c:v>144</c:v>
                </c:pt>
                <c:pt idx="5">
                  <c:v>142</c:v>
                </c:pt>
                <c:pt idx="6">
                  <c:v>147</c:v>
                </c:pt>
                <c:pt idx="7">
                  <c:v>147</c:v>
                </c:pt>
                <c:pt idx="8">
                  <c:v>141</c:v>
                </c:pt>
                <c:pt idx="9">
                  <c:v>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A48-4155-A4C8-73745EC561EB}"/>
            </c:ext>
          </c:extLst>
        </c:ser>
        <c:ser>
          <c:idx val="1"/>
          <c:order val="1"/>
          <c:tx>
            <c:strRef>
              <c:f>'Degrees by Level'!$Q$54</c:f>
              <c:strCache>
                <c:ptCount val="1"/>
                <c:pt idx="0">
                  <c:v>Master's</c:v>
                </c:pt>
              </c:strCache>
            </c:strRef>
          </c:tx>
          <c:spPr>
            <a:ln>
              <a:solidFill>
                <a:srgbClr val="F2BF49"/>
              </a:solidFill>
            </a:ln>
          </c:spPr>
          <c:marker>
            <c:symbol val="square"/>
            <c:size val="8"/>
            <c:spPr>
              <a:solidFill>
                <a:srgbClr val="F2BF49"/>
              </a:solidFill>
              <a:ln>
                <a:solidFill>
                  <a:srgbClr val="F2BF49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Level'!$A$119:$A$129</c15:sqref>
                  </c15:fullRef>
                </c:ext>
              </c:extLst>
              <c:f>'Degrees by Level'!$A$120:$A$129</c:f>
              <c:strCache>
                <c:ptCount val="10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Level'!$D$119:$D$129</c15:sqref>
                  </c15:fullRef>
                </c:ext>
              </c:extLst>
              <c:f>'Degrees by Level'!$D$120:$D$129</c:f>
              <c:numCache>
                <c:formatCode>??,??0</c:formatCode>
                <c:ptCount val="10"/>
                <c:pt idx="0">
                  <c:v>787</c:v>
                </c:pt>
                <c:pt idx="1">
                  <c:v>810</c:v>
                </c:pt>
                <c:pt idx="2">
                  <c:v>800</c:v>
                </c:pt>
                <c:pt idx="3">
                  <c:v>873</c:v>
                </c:pt>
                <c:pt idx="4">
                  <c:v>926</c:v>
                </c:pt>
                <c:pt idx="5">
                  <c:v>783</c:v>
                </c:pt>
                <c:pt idx="6">
                  <c:v>837</c:v>
                </c:pt>
                <c:pt idx="7">
                  <c:v>878</c:v>
                </c:pt>
                <c:pt idx="8">
                  <c:v>1027</c:v>
                </c:pt>
                <c:pt idx="9">
                  <c:v>1033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A48-4155-A4C8-73745EC561EB}"/>
            </c:ext>
          </c:extLst>
        </c:ser>
        <c:ser>
          <c:idx val="2"/>
          <c:order val="2"/>
          <c:tx>
            <c:strRef>
              <c:f>'Degrees by Level'!$R$54</c:f>
              <c:strCache>
                <c:ptCount val="1"/>
                <c:pt idx="0">
                  <c:v>Doctorate</c:v>
                </c:pt>
              </c:strCache>
            </c:strRef>
          </c:tx>
          <c:spPr>
            <a:ln>
              <a:solidFill>
                <a:srgbClr val="876028"/>
              </a:solidFill>
            </a:ln>
          </c:spPr>
          <c:marker>
            <c:symbol val="triangle"/>
            <c:size val="8"/>
            <c:spPr>
              <a:solidFill>
                <a:srgbClr val="876028"/>
              </a:solidFill>
              <a:ln>
                <a:solidFill>
                  <a:srgbClr val="876028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Level'!$A$119:$A$129</c15:sqref>
                  </c15:fullRef>
                </c:ext>
              </c:extLst>
              <c:f>'Degrees by Level'!$A$120:$A$129</c:f>
              <c:strCache>
                <c:ptCount val="10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Level'!$F$119:$F$129</c15:sqref>
                  </c15:fullRef>
                </c:ext>
              </c:extLst>
              <c:f>'Degrees by Level'!$F$120:$F$129</c:f>
              <c:numCache>
                <c:formatCode>??,??0</c:formatCode>
                <c:ptCount val="10"/>
                <c:pt idx="0">
                  <c:v>308</c:v>
                </c:pt>
                <c:pt idx="1">
                  <c:v>316</c:v>
                </c:pt>
                <c:pt idx="2">
                  <c:v>301</c:v>
                </c:pt>
                <c:pt idx="3">
                  <c:v>358</c:v>
                </c:pt>
                <c:pt idx="4">
                  <c:v>376</c:v>
                </c:pt>
                <c:pt idx="5">
                  <c:v>349</c:v>
                </c:pt>
                <c:pt idx="6">
                  <c:v>347</c:v>
                </c:pt>
                <c:pt idx="7">
                  <c:v>321</c:v>
                </c:pt>
                <c:pt idx="8">
                  <c:v>322</c:v>
                </c:pt>
                <c:pt idx="9">
                  <c:v>352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A48-4155-A4C8-73745EC56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06608"/>
        <c:axId val="169007000"/>
      </c:lineChart>
      <c:catAx>
        <c:axId val="16900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7000"/>
        <c:crosses val="autoZero"/>
        <c:auto val="1"/>
        <c:lblAlgn val="ctr"/>
        <c:lblOffset val="100"/>
        <c:tickLblSkip val="3"/>
        <c:tickMarkSkip val="4"/>
        <c:noMultiLvlLbl val="0"/>
      </c:catAx>
      <c:valAx>
        <c:axId val="169007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r>
                  <a:rPr lang="en-US" sz="900" b="1">
                    <a:latin typeface="Univers 45 Light" pitchFamily="34" charset="0"/>
                  </a:rPr>
                  <a:t>DEGREES</a:t>
                </a:r>
              </a:p>
            </c:rich>
          </c:tx>
          <c:layout>
            <c:manualLayout>
              <c:xMode val="edge"/>
              <c:yMode val="edge"/>
              <c:x val="1.9655967341055845E-3"/>
              <c:y val="0.38439686267286766"/>
            </c:manualLayout>
          </c:layout>
          <c:overlay val="0"/>
        </c:title>
        <c:numFmt formatCode="?,??0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6608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3208851176708"/>
          <c:y val="0.19089771500288"/>
          <c:w val="0.82324995198770889"/>
          <c:h val="0.73217887688521255"/>
        </c:manualLayout>
      </c:layout>
      <c:lineChart>
        <c:grouping val="standard"/>
        <c:varyColors val="0"/>
        <c:ser>
          <c:idx val="0"/>
          <c:order val="0"/>
          <c:tx>
            <c:strRef>
              <c:f>'Degrees by Level'!$K$54</c:f>
              <c:strCache>
                <c:ptCount val="1"/>
                <c:pt idx="0">
                  <c:v>Bachelor's</c:v>
                </c:pt>
              </c:strCache>
            </c:strRef>
          </c:tx>
          <c:spPr>
            <a:ln>
              <a:solidFill>
                <a:srgbClr val="CE1126"/>
              </a:solidFill>
            </a:ln>
          </c:spPr>
          <c:marker>
            <c:symbol val="circle"/>
            <c:size val="8"/>
            <c:spPr>
              <a:solidFill>
                <a:srgbClr val="CE1126"/>
              </a:solidFill>
              <a:ln>
                <a:solidFill>
                  <a:srgbClr val="CE112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Level'!$A$119:$A$129</c15:sqref>
                  </c15:fullRef>
                </c:ext>
              </c:extLst>
              <c:f>'Degrees by Level'!$A$120:$A$129</c:f>
              <c:strCache>
                <c:ptCount val="10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Level'!$B$119:$B$129</c15:sqref>
                  </c15:fullRef>
                </c:ext>
              </c:extLst>
              <c:f>'Degrees by Level'!$B$120:$B$129</c:f>
              <c:numCache>
                <c:formatCode>???,??0</c:formatCode>
                <c:ptCount val="10"/>
                <c:pt idx="0">
                  <c:v>4404</c:v>
                </c:pt>
                <c:pt idx="1">
                  <c:v>4129</c:v>
                </c:pt>
                <c:pt idx="2">
                  <c:v>4429</c:v>
                </c:pt>
                <c:pt idx="3">
                  <c:v>4540</c:v>
                </c:pt>
                <c:pt idx="4">
                  <c:v>4881</c:v>
                </c:pt>
                <c:pt idx="5">
                  <c:v>5047</c:v>
                </c:pt>
                <c:pt idx="6">
                  <c:v>5385</c:v>
                </c:pt>
                <c:pt idx="7">
                  <c:v>5682</c:v>
                </c:pt>
                <c:pt idx="8">
                  <c:v>6053</c:v>
                </c:pt>
                <c:pt idx="9">
                  <c:v>6550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F6-4801-8600-F9E5695F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07784"/>
        <c:axId val="169008176"/>
      </c:lineChart>
      <c:catAx>
        <c:axId val="16900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817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69008176"/>
        <c:scaling>
          <c:orientation val="minMax"/>
          <c:max val="8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r>
                  <a:rPr lang="en-US" sz="900" b="1">
                    <a:latin typeface="Univers 45 Light" pitchFamily="34" charset="0"/>
                  </a:rPr>
                  <a:t>DEGREES</a:t>
                </a:r>
              </a:p>
            </c:rich>
          </c:tx>
          <c:layout>
            <c:manualLayout>
              <c:xMode val="edge"/>
              <c:yMode val="edge"/>
              <c:x val="1.6672428141604252E-2"/>
              <c:y val="0.44192629430093167"/>
            </c:manualLayout>
          </c:layout>
          <c:overlay val="0"/>
        </c:title>
        <c:numFmt formatCode="???,??0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7784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Univers 45 Light" pitchFamily="34" charset="0"/>
              </a:defRPr>
            </a:pPr>
            <a:r>
              <a:rPr lang="en-US" b="1"/>
              <a:t>2016-2017</a:t>
            </a:r>
          </a:p>
        </c:rich>
      </c:tx>
      <c:layout>
        <c:manualLayout>
          <c:xMode val="edge"/>
          <c:yMode val="edge"/>
          <c:x val="0.70983427796163157"/>
          <c:y val="0.315785526809148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95548374216505"/>
          <c:y val="0.21128602841214952"/>
          <c:w val="0.58933738545839665"/>
          <c:h val="0.70064908166896289"/>
        </c:manualLayout>
      </c:layout>
      <c:pieChart>
        <c:varyColors val="1"/>
        <c:ser>
          <c:idx val="0"/>
          <c:order val="0"/>
          <c:tx>
            <c:strRef>
              <c:f>'Degrees by Level'!$J$45</c:f>
              <c:strCache>
                <c:ptCount val="1"/>
                <c:pt idx="0">
                  <c:v>2016-2017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E1126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698-488B-A4FA-35F4470C62A3}"/>
              </c:ext>
            </c:extLst>
          </c:dPt>
          <c:dPt>
            <c:idx val="1"/>
            <c:bubble3D val="0"/>
            <c:spPr>
              <a:solidFill>
                <a:srgbClr val="827F77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698-488B-A4FA-35F4470C62A3}"/>
              </c:ext>
            </c:extLst>
          </c:dPt>
          <c:dPt>
            <c:idx val="2"/>
            <c:bubble3D val="0"/>
            <c:spPr>
              <a:solidFill>
                <a:srgbClr val="F2BF49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698-488B-A4FA-35F4470C62A3}"/>
              </c:ext>
            </c:extLst>
          </c:dPt>
          <c:dPt>
            <c:idx val="3"/>
            <c:bubble3D val="0"/>
            <c:spPr>
              <a:solidFill>
                <a:srgbClr val="876028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698-488B-A4FA-35F4470C62A3}"/>
              </c:ext>
            </c:extLst>
          </c:dPt>
          <c:dLbls>
            <c:dLbl>
              <c:idx val="0"/>
              <c:layout>
                <c:manualLayout>
                  <c:x val="6.8068013237475744E-2"/>
                  <c:y val="-0.19433422008001289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Bachelor's</a:t>
                    </a:r>
                    <a:r>
                      <a:rPr lang="en-US" sz="800" b="0" i="0" u="none" strike="noStrike" baseline="30000">
                        <a:solidFill>
                          <a:srgbClr val="000000"/>
                        </a:solidFill>
                        <a:latin typeface="Univers 55"/>
                      </a:rPr>
                      <a:t>1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Univers 55"/>
                    </a:endParaRP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81%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98-488B-A4FA-35F4470C62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249377483211243E-3"/>
                  <c:y val="4.0539411136759698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698-488B-A4FA-35F4470C62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292968397145548E-2"/>
                  <c:y val="2.6423448799606959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Univers 55" pitchFamily="34" charset="0"/>
                      </a:defRPr>
                    </a:pPr>
                    <a:fld id="{9255941E-DE49-43A7-899C-8F10DD3E77A1}" type="CATEGORYNAME">
                      <a:rPr lang="en-US"/>
                      <a:pPr>
                        <a:defRPr sz="800"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12%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698-488B-A4FA-35F4470C62A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3.733014360476207E-2"/>
                  <c:y val="9.6171193832553133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Doctorate 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698-488B-A4FA-35F4470C62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Univers 55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'Degrees by Level'!$K$44:$N$44</c:f>
              <c:strCache>
                <c:ptCount val="4"/>
                <c:pt idx="0">
                  <c:v>Bachelor's1</c:v>
                </c:pt>
                <c:pt idx="1">
                  <c:v>Vet Med</c:v>
                </c:pt>
                <c:pt idx="2">
                  <c:v>Master's</c:v>
                </c:pt>
                <c:pt idx="3">
                  <c:v>Doctorate</c:v>
                </c:pt>
              </c:strCache>
            </c:strRef>
          </c:cat>
          <c:val>
            <c:numRef>
              <c:f>'Degrees by Level'!$K$45:$N$45</c:f>
              <c:numCache>
                <c:formatCode>?,??0</c:formatCode>
                <c:ptCount val="4"/>
                <c:pt idx="0" formatCode="???,??0">
                  <c:v>6550</c:v>
                </c:pt>
                <c:pt idx="1">
                  <c:v>143</c:v>
                </c:pt>
                <c:pt idx="2" formatCode="??,??0">
                  <c:v>1033</c:v>
                </c:pt>
                <c:pt idx="3" formatCode="??,??0">
                  <c:v>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698-488B-A4FA-35F4470C6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52</xdr:row>
      <xdr:rowOff>84992</xdr:rowOff>
    </xdr:from>
    <xdr:to>
      <xdr:col>6</xdr:col>
      <xdr:colOff>762000</xdr:colOff>
      <xdr:row>86</xdr:row>
      <xdr:rowOff>6594</xdr:rowOff>
    </xdr:to>
    <xdr:graphicFrame macro="">
      <xdr:nvGraphicFramePr>
        <xdr:cNvPr id="148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908538</xdr:colOff>
      <xdr:row>0</xdr:row>
      <xdr:rowOff>123825</xdr:rowOff>
    </xdr:to>
    <xdr:grpSp>
      <xdr:nvGrpSpPr>
        <xdr:cNvPr id="1482" name="Group 1"/>
        <xdr:cNvGrpSpPr>
          <a:grpSpLocks/>
        </xdr:cNvGrpSpPr>
      </xdr:nvGrpSpPr>
      <xdr:grpSpPr bwMode="auto">
        <a:xfrm>
          <a:off x="0" y="0"/>
          <a:ext cx="6433038" cy="123825"/>
          <a:chOff x="0" y="0"/>
          <a:chExt cx="6384292" cy="123825"/>
        </a:xfrm>
      </xdr:grpSpPr>
      <xdr:pic>
        <xdr:nvPicPr>
          <xdr:cNvPr id="1488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54" y="0"/>
            <a:ext cx="904636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9" name="Line 13"/>
          <xdr:cNvSpPr>
            <a:spLocks noChangeAspect="1" noChangeShapeType="1"/>
          </xdr:cNvSpPr>
        </xdr:nvSpPr>
        <xdr:spPr bwMode="auto">
          <a:xfrm>
            <a:off x="0" y="123825"/>
            <a:ext cx="63842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38100</xdr:colOff>
      <xdr:row>21</xdr:row>
      <xdr:rowOff>14654</xdr:rowOff>
    </xdr:from>
    <xdr:to>
      <xdr:col>6</xdr:col>
      <xdr:colOff>771525</xdr:colOff>
      <xdr:row>55</xdr:row>
      <xdr:rowOff>8792</xdr:rowOff>
    </xdr:to>
    <xdr:graphicFrame macro="">
      <xdr:nvGraphicFramePr>
        <xdr:cNvPr id="148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44804</xdr:colOff>
      <xdr:row>89</xdr:row>
      <xdr:rowOff>76200</xdr:rowOff>
    </xdr:from>
    <xdr:to>
      <xdr:col>6</xdr:col>
      <xdr:colOff>901212</xdr:colOff>
      <xdr:row>90</xdr:row>
      <xdr:rowOff>0</xdr:rowOff>
    </xdr:to>
    <xdr:grpSp>
      <xdr:nvGrpSpPr>
        <xdr:cNvPr id="1484" name="Group 2"/>
        <xdr:cNvGrpSpPr>
          <a:grpSpLocks/>
        </xdr:cNvGrpSpPr>
      </xdr:nvGrpSpPr>
      <xdr:grpSpPr bwMode="auto">
        <a:xfrm>
          <a:off x="44804" y="9124950"/>
          <a:ext cx="6380908" cy="121627"/>
          <a:chOff x="44657" y="9201150"/>
          <a:chExt cx="6323006" cy="123825"/>
        </a:xfrm>
      </xdr:grpSpPr>
      <xdr:pic>
        <xdr:nvPicPr>
          <xdr:cNvPr id="148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657" y="9201150"/>
            <a:ext cx="900615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7" name="Line 13"/>
          <xdr:cNvSpPr>
            <a:spLocks noChangeAspect="1" noChangeShapeType="1"/>
          </xdr:cNvSpPr>
        </xdr:nvSpPr>
        <xdr:spPr bwMode="auto">
          <a:xfrm>
            <a:off x="50356" y="9324975"/>
            <a:ext cx="631730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</xdr:col>
      <xdr:colOff>247650</xdr:colOff>
      <xdr:row>3</xdr:row>
      <xdr:rowOff>18317</xdr:rowOff>
    </xdr:from>
    <xdr:to>
      <xdr:col>5</xdr:col>
      <xdr:colOff>609600</xdr:colOff>
      <xdr:row>28</xdr:row>
      <xdr:rowOff>84993</xdr:rowOff>
    </xdr:to>
    <xdr:graphicFrame macro="">
      <xdr:nvGraphicFramePr>
        <xdr:cNvPr id="14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0.74793</cdr:x>
      <cdr:y>0.15229</cdr:y>
    </cdr:from>
    <cdr:to>
      <cdr:x>0.87118</cdr:x>
      <cdr:y>0.21354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73632" y="496858"/>
          <a:ext cx="753679" cy="19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>
              <a:latin typeface="Berkeley" pitchFamily="18" charset="0"/>
            </a:rPr>
            <a:t>Master's</a:t>
          </a:r>
        </a:p>
      </cdr:txBody>
    </cdr:sp>
  </cdr:relSizeAnchor>
  <cdr:relSizeAnchor xmlns:cdr="http://schemas.openxmlformats.org/drawingml/2006/chartDrawing">
    <cdr:from>
      <cdr:x>0.72921</cdr:x>
      <cdr:y>0.48318</cdr:y>
    </cdr:from>
    <cdr:to>
      <cdr:x>0.87134</cdr:x>
      <cdr:y>0.54443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59157" y="1576449"/>
          <a:ext cx="869132" cy="19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>
              <a:latin typeface="Berkeley" pitchFamily="18" charset="0"/>
            </a:rPr>
            <a:t>Doctorate</a:t>
          </a:r>
        </a:p>
      </cdr:txBody>
    </cdr:sp>
  </cdr:relSizeAnchor>
  <cdr:relSizeAnchor xmlns:cdr="http://schemas.openxmlformats.org/drawingml/2006/chartDrawing">
    <cdr:from>
      <cdr:x>0.72967</cdr:x>
      <cdr:y>0.73241</cdr:y>
    </cdr:from>
    <cdr:to>
      <cdr:x>0.879</cdr:x>
      <cdr:y>0.80248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61990" y="2389617"/>
          <a:ext cx="913161" cy="228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>
              <a:latin typeface="Berkeley" pitchFamily="18" charset="0"/>
            </a:rPr>
            <a:t>Vet Med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0.83384</cdr:x>
      <cdr:y>0.38596</cdr:y>
    </cdr:from>
    <cdr:to>
      <cdr:x>0.95274</cdr:x>
      <cdr:y>0.45029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10176" y="1257300"/>
          <a:ext cx="74295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 b="1">
              <a:latin typeface="Berkeley" pitchFamily="18" charset="0"/>
            </a:rPr>
            <a:t>Bachelor's</a:t>
          </a:r>
          <a:r>
            <a:rPr lang="en-US" sz="900" b="1" baseline="30000">
              <a:latin typeface="Berkeley" pitchFamily="18" charset="0"/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abSelected="1" defaultGridColor="0" view="pageBreakPreview" colorId="8" zoomScale="130" zoomScaleNormal="120" zoomScaleSheetLayoutView="130" workbookViewId="0"/>
  </sheetViews>
  <sheetFormatPr defaultColWidth="11.42578125" defaultRowHeight="12.75"/>
  <cols>
    <col min="1" max="1" width="15.28515625" customWidth="1"/>
    <col min="2" max="2" width="13.140625" customWidth="1"/>
    <col min="3" max="3" width="13.7109375" customWidth="1"/>
    <col min="4" max="4" width="13.140625" customWidth="1"/>
    <col min="5" max="7" width="13.7109375" customWidth="1"/>
    <col min="8" max="8" width="12" customWidth="1"/>
    <col min="9" max="9" width="5.140625" customWidth="1"/>
    <col min="10" max="10" width="11" customWidth="1"/>
    <col min="11" max="11" width="10.28515625" bestFit="1" customWidth="1"/>
    <col min="12" max="12" width="9.7109375" customWidth="1"/>
    <col min="13" max="13" width="8" bestFit="1" customWidth="1"/>
    <col min="14" max="14" width="9.5703125" bestFit="1" customWidth="1"/>
    <col min="15" max="15" width="7.42578125" bestFit="1" customWidth="1"/>
    <col min="16" max="16" width="10.5703125" customWidth="1"/>
  </cols>
  <sheetData>
    <row r="1" spans="1:1" s="2" customFormat="1" ht="9.75" customHeight="1"/>
    <row r="2" spans="1:1" s="4" customFormat="1" ht="18.75">
      <c r="A2" s="10" t="s">
        <v>0</v>
      </c>
    </row>
    <row r="3" spans="1:1" s="4" customFormat="1" ht="7.5" customHeight="1"/>
    <row r="4" spans="1:1" s="4" customFormat="1" ht="7.5" customHeight="1"/>
    <row r="5" spans="1:1" s="4" customFormat="1" ht="7.5" customHeight="1"/>
    <row r="6" spans="1:1" s="4" customFormat="1" ht="7.5" customHeight="1"/>
    <row r="7" spans="1:1" s="4" customFormat="1" ht="7.5" customHeight="1"/>
    <row r="8" spans="1:1" s="4" customFormat="1" ht="7.5" customHeight="1"/>
    <row r="9" spans="1:1" s="4" customFormat="1" ht="7.5" customHeight="1"/>
    <row r="10" spans="1:1" s="4" customFormat="1" ht="7.5" customHeight="1"/>
    <row r="11" spans="1:1" s="4" customFormat="1" ht="7.5" customHeight="1"/>
    <row r="12" spans="1:1" s="4" customFormat="1" ht="7.5" customHeight="1"/>
    <row r="13" spans="1:1" s="4" customFormat="1" ht="7.5" customHeight="1"/>
    <row r="14" spans="1:1" s="4" customFormat="1" ht="7.5" customHeight="1"/>
    <row r="15" spans="1:1" s="4" customFormat="1" ht="7.5" customHeight="1"/>
    <row r="16" spans="1:1" s="4" customFormat="1" ht="7.5" customHeight="1"/>
    <row r="17" s="4" customFormat="1" ht="7.5" customHeight="1"/>
    <row r="18" s="4" customFormat="1" ht="7.5" customHeight="1"/>
    <row r="19" s="4" customFormat="1" ht="7.5" customHeight="1"/>
    <row r="20" s="4" customFormat="1" ht="7.5" customHeight="1"/>
    <row r="21" s="4" customFormat="1" ht="7.5" customHeight="1"/>
    <row r="22" s="4" customFormat="1" ht="7.5" customHeight="1"/>
    <row r="23" s="4" customFormat="1" ht="7.5" customHeight="1"/>
    <row r="24" s="4" customFormat="1" ht="7.5" customHeight="1"/>
    <row r="25" s="4" customFormat="1" ht="7.5" customHeight="1"/>
    <row r="26" s="4" customFormat="1" ht="3" customHeight="1"/>
    <row r="27" s="4" customFormat="1" ht="3" customHeight="1"/>
    <row r="28" s="4" customFormat="1" ht="7.5" customHeight="1"/>
    <row r="29" s="4" customFormat="1" ht="7.5" customHeight="1"/>
    <row r="30" s="4" customFormat="1" ht="7.5" customHeight="1"/>
    <row r="31" s="4" customFormat="1" ht="7.5" customHeight="1"/>
    <row r="32" s="4" customFormat="1" ht="7.5" customHeight="1"/>
    <row r="33" spans="8:17" s="4" customFormat="1" ht="7.5" customHeight="1"/>
    <row r="34" spans="8:17" s="4" customFormat="1" ht="7.5" customHeight="1"/>
    <row r="35" spans="8:17" s="4" customFormat="1" ht="7.5" customHeight="1"/>
    <row r="36" spans="8:17" s="4" customFormat="1" ht="7.5" customHeight="1"/>
    <row r="37" spans="8:17" s="4" customFormat="1" ht="7.5" customHeight="1"/>
    <row r="38" spans="8:17" s="4" customFormat="1" ht="7.5" customHeight="1"/>
    <row r="39" spans="8:17" s="4" customFormat="1" ht="7.5" customHeight="1"/>
    <row r="40" spans="8:17" s="4" customFormat="1" ht="7.5" customHeight="1"/>
    <row r="41" spans="8:17" s="4" customFormat="1" ht="7.5" customHeight="1"/>
    <row r="42" spans="8:17" s="4" customFormat="1" ht="7.5" customHeight="1"/>
    <row r="43" spans="8:17" s="4" customFormat="1" ht="7.5" customHeight="1"/>
    <row r="44" spans="8:17" s="4" customFormat="1" ht="18">
      <c r="H44" s="12"/>
      <c r="I44" s="25"/>
      <c r="J44" s="48" t="s">
        <v>38</v>
      </c>
      <c r="K44" s="49" t="s">
        <v>44</v>
      </c>
      <c r="L44" s="50" t="s">
        <v>45</v>
      </c>
      <c r="M44" s="49" t="s">
        <v>40</v>
      </c>
      <c r="N44" s="49" t="s">
        <v>41</v>
      </c>
      <c r="O44" s="12"/>
      <c r="P44" s="12"/>
      <c r="Q44" s="12"/>
    </row>
    <row r="45" spans="8:17" s="4" customFormat="1" ht="7.5" customHeight="1">
      <c r="H45" s="31"/>
      <c r="I45" s="32"/>
      <c r="J45" s="26" t="s">
        <v>57</v>
      </c>
      <c r="K45" s="47">
        <v>6550</v>
      </c>
      <c r="L45" s="28">
        <v>143</v>
      </c>
      <c r="M45" s="51">
        <v>1033</v>
      </c>
      <c r="N45" s="29">
        <v>352</v>
      </c>
      <c r="O45" s="27">
        <f>SUM(K45:N45)</f>
        <v>8078</v>
      </c>
      <c r="P45" s="31"/>
    </row>
    <row r="46" spans="8:17" s="4" customFormat="1" ht="7.5" customHeight="1">
      <c r="H46" s="31"/>
      <c r="I46" s="31"/>
      <c r="J46" s="31" t="s">
        <v>53</v>
      </c>
      <c r="K46" s="54">
        <f>K45/$O$45</f>
        <v>0.81084426838326318</v>
      </c>
      <c r="L46" s="54">
        <f t="shared" ref="L46:N46" si="0">L45/$O$45</f>
        <v>1.770240158455063E-2</v>
      </c>
      <c r="M46" s="54">
        <f t="shared" si="0"/>
        <v>0.12787818767021539</v>
      </c>
      <c r="N46" s="54">
        <f t="shared" si="0"/>
        <v>4.3575142361970784E-2</v>
      </c>
      <c r="O46" s="31"/>
      <c r="P46" s="31"/>
      <c r="Q46" s="31"/>
    </row>
    <row r="47" spans="8:17" s="4" customFormat="1" ht="7.5" customHeight="1">
      <c r="H47" s="31"/>
      <c r="I47" s="31"/>
      <c r="J47" s="31" t="s">
        <v>54</v>
      </c>
      <c r="K47" s="55">
        <v>0.80836534357661116</v>
      </c>
      <c r="L47" s="55">
        <v>2.0913358941527956E-2</v>
      </c>
      <c r="M47" s="55">
        <v>0.12505335040546309</v>
      </c>
      <c r="N47" s="55">
        <v>4.5667947076397777E-2</v>
      </c>
      <c r="O47" s="56">
        <v>1.01</v>
      </c>
      <c r="P47" s="31"/>
      <c r="Q47" s="31"/>
    </row>
    <row r="48" spans="8:17" s="4" customFormat="1" ht="7.5" customHeight="1">
      <c r="H48" s="31"/>
      <c r="I48" s="31"/>
      <c r="J48" s="31"/>
      <c r="K48" s="27"/>
      <c r="L48" s="31"/>
      <c r="M48" s="31" t="s">
        <v>55</v>
      </c>
      <c r="N48" s="31"/>
      <c r="O48" s="57">
        <v>1</v>
      </c>
      <c r="P48" s="31"/>
      <c r="Q48" s="31"/>
    </row>
    <row r="49" spans="8:18" s="4" customFormat="1" ht="7.5" customHeight="1"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8:18" s="4" customFormat="1" ht="7.5" customHeight="1"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8:18" s="4" customFormat="1" ht="7.5" customHeight="1">
      <c r="H51" s="31"/>
      <c r="I51" s="31"/>
      <c r="J51" s="40"/>
      <c r="K51" s="40"/>
      <c r="L51" s="40"/>
      <c r="M51" s="40"/>
      <c r="N51" s="40"/>
      <c r="O51" s="40"/>
      <c r="P51" s="40"/>
      <c r="Q51" s="40"/>
    </row>
    <row r="52" spans="8:18" s="4" customFormat="1" ht="7.5" customHeight="1">
      <c r="H52" s="31"/>
      <c r="I52" s="31"/>
      <c r="J52" s="40"/>
      <c r="K52" s="40"/>
      <c r="L52" s="40"/>
      <c r="M52" s="40"/>
      <c r="N52" s="40"/>
      <c r="O52" s="40"/>
      <c r="P52" s="40"/>
      <c r="Q52" s="40"/>
    </row>
    <row r="53" spans="8:18" s="4" customFormat="1" ht="7.5" customHeight="1">
      <c r="H53" s="31"/>
      <c r="I53" s="31"/>
      <c r="J53" s="40"/>
      <c r="K53" s="40"/>
      <c r="L53" s="40"/>
      <c r="M53" s="40"/>
      <c r="N53" s="40"/>
      <c r="O53" s="40"/>
      <c r="P53" s="40"/>
      <c r="Q53" s="40"/>
    </row>
    <row r="54" spans="8:18" s="4" customFormat="1" ht="18">
      <c r="H54" s="31"/>
      <c r="I54" s="31"/>
      <c r="J54" s="24" t="s">
        <v>38</v>
      </c>
      <c r="K54" s="11" t="s">
        <v>39</v>
      </c>
      <c r="L54" s="40"/>
      <c r="M54" s="40"/>
      <c r="N54" s="40"/>
      <c r="O54" s="24" t="s">
        <v>38</v>
      </c>
      <c r="P54" s="23" t="s">
        <v>45</v>
      </c>
      <c r="Q54" s="11" t="s">
        <v>40</v>
      </c>
      <c r="R54" s="11" t="s">
        <v>41</v>
      </c>
    </row>
    <row r="55" spans="8:18" s="4" customFormat="1" ht="7.5" customHeight="1">
      <c r="H55" s="31"/>
      <c r="I55" s="31"/>
      <c r="J55" s="26" t="s">
        <v>23</v>
      </c>
      <c r="K55" s="27">
        <v>4163</v>
      </c>
      <c r="L55" s="40"/>
      <c r="M55" s="40"/>
      <c r="N55" s="40"/>
      <c r="O55" s="26" t="s">
        <v>23</v>
      </c>
      <c r="P55" s="28">
        <v>98</v>
      </c>
      <c r="Q55" s="34">
        <v>802</v>
      </c>
      <c r="R55" s="29">
        <v>239</v>
      </c>
    </row>
    <row r="56" spans="8:18" s="4" customFormat="1" ht="7.5" customHeight="1">
      <c r="H56" s="31"/>
      <c r="I56" s="31"/>
      <c r="J56" s="26" t="s">
        <v>26</v>
      </c>
      <c r="K56" s="27">
        <v>4481</v>
      </c>
      <c r="L56" s="40"/>
      <c r="M56" s="40"/>
      <c r="N56" s="40"/>
      <c r="O56" s="26" t="s">
        <v>26</v>
      </c>
      <c r="P56" s="28">
        <v>96</v>
      </c>
      <c r="Q56" s="34">
        <v>805</v>
      </c>
      <c r="R56" s="29">
        <v>228</v>
      </c>
    </row>
    <row r="57" spans="8:18" s="4" customFormat="1" ht="7.5" customHeight="1">
      <c r="H57" s="31"/>
      <c r="I57" s="31"/>
      <c r="J57" s="26" t="s">
        <v>27</v>
      </c>
      <c r="K57" s="27">
        <v>4523</v>
      </c>
      <c r="L57" s="40"/>
      <c r="M57" s="40"/>
      <c r="N57" s="40"/>
      <c r="O57" s="26" t="s">
        <v>27</v>
      </c>
      <c r="P57" s="28">
        <f>37+67</f>
        <v>104</v>
      </c>
      <c r="Q57" s="34">
        <v>818</v>
      </c>
      <c r="R57" s="29">
        <v>228</v>
      </c>
    </row>
    <row r="58" spans="8:18" s="4" customFormat="1" ht="7.5" customHeight="1">
      <c r="H58" s="31"/>
      <c r="I58" s="31"/>
      <c r="J58" s="26" t="s">
        <v>28</v>
      </c>
      <c r="K58" s="27">
        <v>4679</v>
      </c>
      <c r="L58" s="40"/>
      <c r="M58" s="40"/>
      <c r="N58" s="40"/>
      <c r="O58" s="26" t="s">
        <v>28</v>
      </c>
      <c r="P58" s="28">
        <v>93</v>
      </c>
      <c r="Q58" s="34">
        <v>858</v>
      </c>
      <c r="R58" s="29">
        <v>246</v>
      </c>
    </row>
    <row r="59" spans="8:18" s="4" customFormat="1" ht="7.5" customHeight="1">
      <c r="H59" s="31"/>
      <c r="I59" s="31"/>
      <c r="J59" s="26" t="s">
        <v>29</v>
      </c>
      <c r="K59" s="27">
        <v>4614</v>
      </c>
      <c r="L59" s="40"/>
      <c r="M59" s="40"/>
      <c r="N59" s="40"/>
      <c r="O59" s="26" t="s">
        <v>29</v>
      </c>
      <c r="P59" s="28">
        <v>106</v>
      </c>
      <c r="Q59" s="34">
        <v>893</v>
      </c>
      <c r="R59" s="29">
        <v>281</v>
      </c>
    </row>
    <row r="60" spans="8:18" s="4" customFormat="1" ht="7.5" customHeight="1">
      <c r="H60" s="31"/>
      <c r="I60" s="31"/>
      <c r="J60" s="26" t="s">
        <v>30</v>
      </c>
      <c r="K60" s="27">
        <v>4269</v>
      </c>
      <c r="L60" s="40"/>
      <c r="M60" s="40"/>
      <c r="N60" s="40"/>
      <c r="O60" s="26" t="s">
        <v>30</v>
      </c>
      <c r="P60" s="28">
        <v>97</v>
      </c>
      <c r="Q60" s="34">
        <v>752</v>
      </c>
      <c r="R60" s="29">
        <v>296</v>
      </c>
    </row>
    <row r="61" spans="8:18" s="4" customFormat="1" ht="7.5" customHeight="1">
      <c r="H61" s="31"/>
      <c r="I61" s="33"/>
      <c r="J61" s="26" t="s">
        <v>32</v>
      </c>
      <c r="K61" s="27">
        <v>4404</v>
      </c>
      <c r="L61" s="40"/>
      <c r="M61" s="40"/>
      <c r="N61" s="40"/>
      <c r="O61" s="26" t="s">
        <v>32</v>
      </c>
      <c r="P61" s="28">
        <v>105</v>
      </c>
      <c r="Q61" s="34">
        <v>787</v>
      </c>
      <c r="R61" s="29">
        <v>308</v>
      </c>
    </row>
    <row r="62" spans="8:18" s="4" customFormat="1" ht="7.5" customHeight="1">
      <c r="H62" s="31"/>
      <c r="I62" s="33"/>
      <c r="J62" s="26" t="s">
        <v>33</v>
      </c>
      <c r="K62" s="27">
        <v>4129</v>
      </c>
      <c r="L62" s="40"/>
      <c r="M62" s="40"/>
      <c r="N62" s="40"/>
      <c r="O62" s="26" t="s">
        <v>33</v>
      </c>
      <c r="P62" s="28">
        <v>113</v>
      </c>
      <c r="Q62" s="34">
        <v>810</v>
      </c>
      <c r="R62" s="29">
        <v>316</v>
      </c>
    </row>
    <row r="63" spans="8:18" s="4" customFormat="1" ht="7.5" customHeight="1">
      <c r="H63" s="31"/>
      <c r="I63" s="33"/>
      <c r="J63" s="26" t="s">
        <v>34</v>
      </c>
      <c r="K63" s="27">
        <v>4429</v>
      </c>
      <c r="L63" s="13"/>
      <c r="M63" s="13"/>
      <c r="N63" s="13"/>
      <c r="O63" s="26" t="s">
        <v>34</v>
      </c>
      <c r="P63" s="28">
        <v>120</v>
      </c>
      <c r="Q63" s="34">
        <v>800</v>
      </c>
      <c r="R63" s="29">
        <v>301</v>
      </c>
    </row>
    <row r="64" spans="8:18" s="4" customFormat="1" ht="7.5" customHeight="1">
      <c r="H64" s="31"/>
      <c r="I64" s="33"/>
      <c r="J64" s="26" t="s">
        <v>35</v>
      </c>
      <c r="K64" s="27">
        <v>4540</v>
      </c>
      <c r="L64" s="13"/>
      <c r="M64" s="13"/>
      <c r="N64" s="13"/>
      <c r="O64" s="26" t="s">
        <v>35</v>
      </c>
      <c r="P64" s="28">
        <v>144</v>
      </c>
      <c r="Q64" s="34">
        <v>873</v>
      </c>
      <c r="R64" s="29">
        <v>358</v>
      </c>
    </row>
    <row r="65" spans="8:20" s="4" customFormat="1" ht="7.5" customHeight="1">
      <c r="H65" s="31"/>
      <c r="I65" s="33"/>
      <c r="J65" s="26" t="s">
        <v>36</v>
      </c>
      <c r="K65" s="27">
        <v>4881</v>
      </c>
      <c r="L65" s="16"/>
      <c r="M65" s="16"/>
      <c r="N65" s="16"/>
      <c r="O65" s="26" t="s">
        <v>36</v>
      </c>
      <c r="P65" s="28">
        <v>144</v>
      </c>
      <c r="Q65" s="41">
        <v>926</v>
      </c>
      <c r="R65" s="29">
        <v>376</v>
      </c>
    </row>
    <row r="66" spans="8:20" s="4" customFormat="1" ht="7.5" customHeight="1">
      <c r="H66" s="31"/>
      <c r="I66" s="33"/>
      <c r="J66" s="26" t="s">
        <v>37</v>
      </c>
      <c r="K66" s="47">
        <v>5047</v>
      </c>
      <c r="L66" s="16"/>
      <c r="M66" s="16"/>
      <c r="N66" s="16"/>
      <c r="O66" s="26" t="s">
        <v>37</v>
      </c>
      <c r="P66" s="28">
        <v>142</v>
      </c>
      <c r="Q66" s="41">
        <v>783</v>
      </c>
      <c r="R66" s="29">
        <v>349</v>
      </c>
    </row>
    <row r="67" spans="8:20" s="4" customFormat="1" ht="7.5" customHeight="1">
      <c r="H67" s="31"/>
      <c r="I67" s="33"/>
      <c r="J67" s="26" t="s">
        <v>51</v>
      </c>
      <c r="K67" s="47">
        <v>5385</v>
      </c>
      <c r="L67" s="47"/>
      <c r="M67" s="47"/>
      <c r="N67" s="47"/>
      <c r="O67" s="26" t="s">
        <v>51</v>
      </c>
      <c r="P67" s="28">
        <v>147</v>
      </c>
      <c r="Q67" s="51">
        <v>837</v>
      </c>
      <c r="R67" s="29">
        <v>347</v>
      </c>
    </row>
    <row r="68" spans="8:20" s="4" customFormat="1" ht="7.5" customHeight="1">
      <c r="H68" s="31"/>
      <c r="I68" s="33"/>
      <c r="J68"/>
      <c r="K68"/>
      <c r="L68" s="3"/>
      <c r="M68" s="3"/>
      <c r="N68" s="3"/>
      <c r="O68" s="3"/>
      <c r="P68" s="3"/>
      <c r="Q68" s="3"/>
      <c r="S68" s="27"/>
      <c r="T68" s="16"/>
    </row>
    <row r="69" spans="8:20" s="4" customFormat="1" ht="7.5" customHeight="1">
      <c r="H69" s="31"/>
      <c r="I69" s="33"/>
      <c r="J69"/>
      <c r="K69"/>
      <c r="L69" s="3"/>
      <c r="M69" s="3"/>
      <c r="N69" s="3"/>
      <c r="O69" s="3"/>
      <c r="P69" s="3"/>
      <c r="Q69" s="3"/>
    </row>
    <row r="70" spans="8:20" s="4" customFormat="1" ht="7.5" customHeight="1">
      <c r="H70" s="31"/>
      <c r="I70" s="33"/>
      <c r="N70"/>
      <c r="O70"/>
      <c r="P70"/>
      <c r="Q70"/>
    </row>
    <row r="71" spans="8:20" s="4" customFormat="1" ht="7.5" customHeight="1">
      <c r="H71" s="31"/>
      <c r="I71" s="33"/>
      <c r="N71"/>
      <c r="O71"/>
      <c r="P71"/>
      <c r="Q71"/>
    </row>
    <row r="72" spans="8:20" s="4" customFormat="1" ht="7.5" customHeight="1">
      <c r="H72" s="31"/>
      <c r="I72" s="33"/>
      <c r="N72"/>
      <c r="O72"/>
      <c r="P72"/>
      <c r="Q72"/>
    </row>
    <row r="73" spans="8:20" s="4" customFormat="1" ht="7.5" customHeight="1">
      <c r="H73" s="31"/>
      <c r="I73" s="33"/>
      <c r="J73" s="2"/>
      <c r="K73" s="2"/>
      <c r="L73" s="2"/>
      <c r="M73" s="2"/>
      <c r="N73"/>
      <c r="O73"/>
      <c r="P73"/>
      <c r="Q73"/>
      <c r="R73" s="2"/>
    </row>
    <row r="74" spans="8:20" s="4" customFormat="1" ht="7.5" customHeight="1">
      <c r="H74" s="31"/>
      <c r="I74" s="33"/>
      <c r="N74"/>
      <c r="O74"/>
      <c r="P74"/>
      <c r="Q74"/>
    </row>
    <row r="75" spans="8:20" s="4" customFormat="1" ht="7.5" customHeight="1">
      <c r="H75" s="40"/>
      <c r="I75" s="40"/>
      <c r="N75"/>
      <c r="O75"/>
      <c r="P75"/>
      <c r="Q75"/>
    </row>
    <row r="76" spans="8:20" s="4" customFormat="1" ht="7.5" customHeight="1">
      <c r="H76" s="40"/>
      <c r="I76" s="40"/>
      <c r="N76"/>
      <c r="O76"/>
      <c r="P76"/>
      <c r="Q76"/>
    </row>
    <row r="77" spans="8:20" s="4" customFormat="1" ht="7.5" customHeight="1">
      <c r="H77" s="40"/>
    </row>
    <row r="78" spans="8:20" s="4" customFormat="1" ht="7.5" customHeight="1">
      <c r="H78" s="40"/>
    </row>
    <row r="79" spans="8:20" s="4" customFormat="1" ht="7.5" customHeight="1">
      <c r="H79" s="40"/>
    </row>
    <row r="80" spans="8:20" s="4" customFormat="1" ht="7.5" customHeight="1">
      <c r="H80" s="40"/>
    </row>
    <row r="81" spans="1:18" s="4" customFormat="1" ht="7.5" customHeight="1">
      <c r="H81" s="40"/>
      <c r="I81" s="40"/>
      <c r="J81" s="31"/>
      <c r="K81" s="31"/>
      <c r="L81" s="31"/>
      <c r="M81" s="31"/>
      <c r="N81"/>
      <c r="O81"/>
      <c r="P81"/>
      <c r="Q81"/>
      <c r="R81" s="31"/>
    </row>
    <row r="82" spans="1:18" s="4" customFormat="1" ht="3.75" customHeight="1">
      <c r="H82" s="40"/>
      <c r="I82" s="40"/>
      <c r="J82" s="31"/>
      <c r="K82" s="31"/>
      <c r="L82" s="31"/>
      <c r="M82" s="31"/>
      <c r="N82"/>
      <c r="O82"/>
      <c r="P82"/>
      <c r="Q82"/>
      <c r="R82" s="31"/>
    </row>
    <row r="83" spans="1:18" s="4" customFormat="1" ht="3.75" customHeight="1">
      <c r="H83" s="40"/>
      <c r="I83" s="40"/>
      <c r="J83" s="31"/>
      <c r="K83" s="31"/>
      <c r="L83" s="31"/>
      <c r="M83" s="31"/>
      <c r="N83"/>
      <c r="O83"/>
      <c r="P83"/>
      <c r="Q83"/>
      <c r="R83" s="31"/>
    </row>
    <row r="84" spans="1:18" s="4" customFormat="1" ht="4.5" customHeight="1">
      <c r="H84" s="40"/>
      <c r="I84" s="40"/>
      <c r="J84" s="31"/>
      <c r="K84" s="31"/>
      <c r="L84" s="31"/>
      <c r="M84" s="31"/>
      <c r="N84"/>
      <c r="O84"/>
      <c r="P84"/>
      <c r="Q84"/>
      <c r="R84" s="31"/>
    </row>
    <row r="85" spans="1:18" s="4" customFormat="1" ht="15.75" customHeight="1">
      <c r="A85" s="15" t="s">
        <v>43</v>
      </c>
      <c r="H85" s="40"/>
      <c r="I85" s="40"/>
      <c r="J85" s="31"/>
      <c r="K85" s="31"/>
      <c r="L85" s="31"/>
      <c r="M85" s="31"/>
      <c r="N85"/>
      <c r="O85"/>
      <c r="P85"/>
      <c r="Q85"/>
      <c r="R85" s="31"/>
    </row>
    <row r="86" spans="1:18" s="4" customFormat="1" ht="6.75" customHeight="1">
      <c r="A86" s="15"/>
      <c r="H86" s="40"/>
      <c r="I86" s="40"/>
      <c r="J86" s="31"/>
      <c r="K86" s="31"/>
      <c r="L86" s="31"/>
      <c r="M86" s="31"/>
      <c r="N86"/>
      <c r="O86"/>
      <c r="P86"/>
      <c r="Q86"/>
      <c r="R86" s="31"/>
    </row>
    <row r="87" spans="1:18" s="2" customFormat="1" ht="15" customHeight="1">
      <c r="A87" s="14" t="s">
        <v>18</v>
      </c>
      <c r="B87" s="4"/>
      <c r="C87" s="4"/>
      <c r="D87" s="4"/>
      <c r="E87" s="4"/>
      <c r="F87" s="4"/>
      <c r="G87" s="52"/>
      <c r="H87" s="40"/>
      <c r="I87" s="40"/>
      <c r="J87" s="31"/>
      <c r="K87" s="31"/>
      <c r="L87" s="31"/>
      <c r="M87" s="31"/>
      <c r="N87"/>
      <c r="O87"/>
      <c r="P87"/>
      <c r="Q87"/>
      <c r="R87" s="40"/>
    </row>
    <row r="88" spans="1:18" s="2" customFormat="1" ht="14.25" customHeight="1">
      <c r="A88" s="14"/>
      <c r="B88" s="4"/>
      <c r="C88" s="4"/>
      <c r="D88" s="4"/>
      <c r="E88" s="4"/>
      <c r="F88" s="4"/>
      <c r="G88" s="52"/>
      <c r="H88" s="40"/>
      <c r="I88" s="40"/>
      <c r="J88" s="31"/>
      <c r="K88" s="31"/>
      <c r="L88" s="31"/>
      <c r="M88" s="31"/>
      <c r="N88"/>
      <c r="O88"/>
      <c r="P88"/>
      <c r="Q88"/>
      <c r="R88" s="40"/>
    </row>
    <row r="89" spans="1:18" s="2" customFormat="1" ht="15" customHeight="1">
      <c r="A89" s="53" t="s">
        <v>58</v>
      </c>
      <c r="B89" s="4"/>
      <c r="C89" s="4"/>
      <c r="D89" s="4"/>
      <c r="E89" s="4"/>
      <c r="F89" s="4"/>
      <c r="G89" s="52"/>
      <c r="H89" s="40"/>
      <c r="I89" s="40"/>
      <c r="J89" s="31"/>
      <c r="K89" s="31"/>
      <c r="L89" s="31"/>
      <c r="M89" s="31"/>
      <c r="N89"/>
      <c r="O89"/>
      <c r="P89"/>
      <c r="Q89"/>
      <c r="R89" s="40"/>
    </row>
    <row r="90" spans="1:18" s="4" customFormat="1" ht="15.75" customHeight="1">
      <c r="A90" s="2"/>
      <c r="B90" s="2"/>
      <c r="C90" s="2"/>
      <c r="D90" s="2"/>
      <c r="E90" s="2"/>
      <c r="F90" s="2"/>
      <c r="G90" s="2"/>
      <c r="H90" s="40"/>
      <c r="I90" s="40"/>
      <c r="J90" s="31"/>
      <c r="K90" s="31"/>
      <c r="L90" s="31"/>
      <c r="M90" s="31"/>
      <c r="N90"/>
      <c r="O90"/>
      <c r="P90"/>
      <c r="Q90"/>
      <c r="R90" s="40"/>
    </row>
    <row r="91" spans="1:18" s="4" customFormat="1" ht="18.75">
      <c r="A91" s="10" t="s">
        <v>0</v>
      </c>
      <c r="H91" s="40"/>
      <c r="I91" s="40"/>
      <c r="J91" s="31"/>
      <c r="K91" s="31"/>
      <c r="L91" s="31"/>
      <c r="M91" s="31"/>
      <c r="N91"/>
      <c r="O91"/>
      <c r="P91"/>
      <c r="Q91"/>
      <c r="R91" s="40"/>
    </row>
    <row r="92" spans="1:18" s="4" customFormat="1" ht="11.25" customHeight="1">
      <c r="A92" s="14" t="s">
        <v>42</v>
      </c>
      <c r="H92" s="40"/>
      <c r="I92" s="40"/>
      <c r="J92" s="31"/>
      <c r="K92" s="31"/>
      <c r="L92" s="31"/>
      <c r="M92" s="31"/>
      <c r="N92"/>
      <c r="O92"/>
      <c r="P92"/>
      <c r="Q92"/>
      <c r="R92" s="40"/>
    </row>
    <row r="93" spans="1:18" s="4" customFormat="1" ht="24.75" customHeight="1">
      <c r="A93" s="10"/>
      <c r="H93" s="40"/>
      <c r="I93" s="40"/>
      <c r="J93" s="31"/>
      <c r="K93" s="31"/>
      <c r="L93" s="31"/>
      <c r="M93" s="31"/>
      <c r="N93"/>
      <c r="O93"/>
      <c r="P93"/>
      <c r="Q93"/>
      <c r="R93" s="40"/>
    </row>
    <row r="94" spans="1:18" s="4" customFormat="1" ht="18">
      <c r="A94" s="24" t="s">
        <v>1</v>
      </c>
      <c r="B94" s="11" t="s">
        <v>31</v>
      </c>
      <c r="C94" s="23" t="s">
        <v>46</v>
      </c>
      <c r="D94" s="11" t="s">
        <v>24</v>
      </c>
      <c r="E94" s="11" t="s">
        <v>47</v>
      </c>
      <c r="F94" s="11" t="s">
        <v>2</v>
      </c>
      <c r="G94" s="11" t="s">
        <v>48</v>
      </c>
      <c r="H94" s="40"/>
      <c r="I94" s="40"/>
      <c r="J94" s="31"/>
      <c r="K94" s="31"/>
      <c r="L94" s="31"/>
      <c r="M94" s="31"/>
      <c r="N94"/>
      <c r="O94"/>
      <c r="P94"/>
      <c r="Q94"/>
      <c r="R94" s="40"/>
    </row>
    <row r="95" spans="1:18" s="4" customFormat="1" ht="14.25" customHeight="1">
      <c r="A95" s="26" t="s">
        <v>25</v>
      </c>
      <c r="B95" s="27">
        <f>81517+3459+3484+3617+4009+3895+3641</f>
        <v>103622</v>
      </c>
      <c r="C95" s="28">
        <f>3375+87+88+122+107+122+120</f>
        <v>4021</v>
      </c>
      <c r="D95" s="29">
        <f>13798+364+11+597+637+571+564+568+566</f>
        <v>17676</v>
      </c>
      <c r="E95" s="30">
        <f>2+8+3+5+5</f>
        <v>23</v>
      </c>
      <c r="F95" s="29">
        <f>6292+208+227+239+256+249+214</f>
        <v>7685</v>
      </c>
      <c r="G95" s="27">
        <f t="shared" ref="G95:G101" si="1">SUM(B95:F95)</f>
        <v>133027</v>
      </c>
      <c r="H95" s="40"/>
      <c r="I95" s="40"/>
      <c r="J95" s="31"/>
      <c r="K95" s="31"/>
      <c r="L95" s="31"/>
      <c r="M95" s="31"/>
      <c r="N95"/>
      <c r="O95"/>
      <c r="P95"/>
      <c r="Q95"/>
      <c r="R95" s="40"/>
    </row>
    <row r="96" spans="1:18" s="12" customFormat="1" ht="14.25" customHeight="1">
      <c r="A96" s="26" t="s">
        <v>3</v>
      </c>
      <c r="B96" s="27">
        <v>3876</v>
      </c>
      <c r="C96" s="28">
        <v>116</v>
      </c>
      <c r="D96" s="29">
        <v>593</v>
      </c>
      <c r="E96" s="30">
        <v>4</v>
      </c>
      <c r="F96" s="29">
        <v>228</v>
      </c>
      <c r="G96" s="27">
        <f t="shared" si="1"/>
        <v>4817</v>
      </c>
      <c r="H96" s="40"/>
      <c r="I96" s="40"/>
      <c r="J96" s="31"/>
      <c r="K96" s="31"/>
      <c r="L96" s="31"/>
      <c r="M96" s="31"/>
      <c r="N96"/>
      <c r="O96"/>
      <c r="P96"/>
      <c r="Q96"/>
      <c r="R96" s="40"/>
    </row>
    <row r="97" spans="1:19" s="31" customFormat="1" ht="14.25" customHeight="1">
      <c r="A97" s="26" t="s">
        <v>4</v>
      </c>
      <c r="B97" s="27">
        <v>4050</v>
      </c>
      <c r="C97" s="28">
        <v>114</v>
      </c>
      <c r="D97" s="29">
        <v>660</v>
      </c>
      <c r="E97" s="30">
        <v>3</v>
      </c>
      <c r="F97" s="29">
        <v>245</v>
      </c>
      <c r="G97" s="27">
        <f t="shared" si="1"/>
        <v>5072</v>
      </c>
      <c r="H97" s="40"/>
      <c r="I97" s="40"/>
      <c r="N97"/>
      <c r="O97"/>
      <c r="P97"/>
      <c r="Q97"/>
      <c r="R97" s="40"/>
    </row>
    <row r="98" spans="1:19" s="31" customFormat="1" ht="14.25" customHeight="1">
      <c r="A98" s="26" t="s">
        <v>5</v>
      </c>
      <c r="B98" s="27">
        <v>4195</v>
      </c>
      <c r="C98" s="28">
        <v>108</v>
      </c>
      <c r="D98" s="29">
        <v>597</v>
      </c>
      <c r="E98" s="30">
        <v>4</v>
      </c>
      <c r="F98" s="29">
        <v>256</v>
      </c>
      <c r="G98" s="27">
        <f t="shared" si="1"/>
        <v>5160</v>
      </c>
      <c r="H98" s="40"/>
      <c r="I98" s="40"/>
      <c r="N98"/>
      <c r="O98"/>
      <c r="P98"/>
      <c r="Q98"/>
      <c r="R98" s="40"/>
    </row>
    <row r="99" spans="1:19" s="31" customFormat="1" ht="14.25" customHeight="1">
      <c r="A99" s="26" t="s">
        <v>6</v>
      </c>
      <c r="B99" s="27">
        <v>4301</v>
      </c>
      <c r="C99" s="28">
        <v>119</v>
      </c>
      <c r="D99" s="29">
        <v>643</v>
      </c>
      <c r="E99" s="30">
        <v>1</v>
      </c>
      <c r="F99" s="29">
        <v>296</v>
      </c>
      <c r="G99" s="27">
        <f t="shared" si="1"/>
        <v>5360</v>
      </c>
      <c r="H99" s="40"/>
      <c r="I99" s="40"/>
      <c r="N99"/>
      <c r="O99"/>
      <c r="P99"/>
      <c r="Q99"/>
      <c r="R99" s="40"/>
    </row>
    <row r="100" spans="1:19" s="31" customFormat="1" ht="14.25" customHeight="1">
      <c r="A100" s="26" t="s">
        <v>7</v>
      </c>
      <c r="B100" s="27">
        <v>4159</v>
      </c>
      <c r="C100" s="28">
        <v>113</v>
      </c>
      <c r="D100" s="29">
        <v>669</v>
      </c>
      <c r="E100" s="30">
        <v>6</v>
      </c>
      <c r="F100" s="29">
        <v>309</v>
      </c>
      <c r="G100" s="27">
        <f t="shared" si="1"/>
        <v>5256</v>
      </c>
      <c r="H100" s="40"/>
      <c r="I100" s="40"/>
      <c r="N100"/>
      <c r="O100"/>
      <c r="P100"/>
      <c r="Q100"/>
      <c r="R100" s="40"/>
    </row>
    <row r="101" spans="1:19" s="31" customFormat="1" ht="14.25" customHeight="1">
      <c r="A101" s="26" t="s">
        <v>8</v>
      </c>
      <c r="B101" s="27">
        <v>4041</v>
      </c>
      <c r="C101" s="28">
        <v>106</v>
      </c>
      <c r="D101" s="29">
        <v>676</v>
      </c>
      <c r="E101" s="30">
        <v>3</v>
      </c>
      <c r="F101" s="29">
        <v>267</v>
      </c>
      <c r="G101" s="27">
        <f t="shared" si="1"/>
        <v>5093</v>
      </c>
      <c r="H101" s="40"/>
      <c r="I101" s="40"/>
      <c r="J101"/>
      <c r="K101"/>
      <c r="L101"/>
      <c r="M101"/>
      <c r="N101"/>
      <c r="O101"/>
      <c r="P101"/>
      <c r="Q101"/>
      <c r="R101" s="40"/>
    </row>
    <row r="102" spans="1:19" s="31" customFormat="1" ht="14.25" customHeight="1">
      <c r="A102" s="26" t="s">
        <v>9</v>
      </c>
      <c r="B102" s="27">
        <v>3891</v>
      </c>
      <c r="C102" s="28">
        <v>101</v>
      </c>
      <c r="D102" s="29">
        <v>718</v>
      </c>
      <c r="E102" s="30">
        <v>4</v>
      </c>
      <c r="F102" s="29">
        <v>282</v>
      </c>
      <c r="G102" s="27">
        <f t="shared" ref="G102:G107" si="2">SUM(B102:F102)</f>
        <v>4996</v>
      </c>
      <c r="H102" s="40"/>
      <c r="I102" s="40"/>
      <c r="J102"/>
      <c r="K102"/>
      <c r="L102"/>
      <c r="M102"/>
      <c r="N102"/>
      <c r="O102"/>
      <c r="P102"/>
      <c r="Q102"/>
      <c r="R102" s="40"/>
    </row>
    <row r="103" spans="1:19" s="31" customFormat="1" ht="14.25" customHeight="1">
      <c r="A103" s="26" t="s">
        <v>10</v>
      </c>
      <c r="B103" s="27">
        <v>3906</v>
      </c>
      <c r="C103" s="28">
        <v>90</v>
      </c>
      <c r="D103" s="29">
        <v>744</v>
      </c>
      <c r="E103" s="30">
        <v>3</v>
      </c>
      <c r="F103" s="29">
        <v>297</v>
      </c>
      <c r="G103" s="27">
        <f t="shared" si="2"/>
        <v>5040</v>
      </c>
      <c r="H103" s="40"/>
      <c r="I103" s="40"/>
      <c r="J103"/>
      <c r="K103"/>
      <c r="L103"/>
      <c r="M103"/>
      <c r="N103"/>
      <c r="O103"/>
      <c r="P103"/>
      <c r="Q103"/>
      <c r="R103" s="40"/>
      <c r="S103" s="40"/>
    </row>
    <row r="104" spans="1:19" s="31" customFormat="1" ht="14.25" customHeight="1">
      <c r="A104" s="26" t="s">
        <v>11</v>
      </c>
      <c r="B104" s="27">
        <v>3837</v>
      </c>
      <c r="C104" s="28">
        <v>65</v>
      </c>
      <c r="D104" s="29">
        <v>725</v>
      </c>
      <c r="E104" s="30">
        <v>3</v>
      </c>
      <c r="F104" s="29">
        <v>278</v>
      </c>
      <c r="G104" s="27">
        <f t="shared" si="2"/>
        <v>4908</v>
      </c>
      <c r="H104" s="40"/>
      <c r="I104" s="40"/>
      <c r="J104"/>
      <c r="K104"/>
      <c r="L104"/>
      <c r="M104"/>
      <c r="N104"/>
      <c r="O104"/>
      <c r="P104"/>
      <c r="Q104"/>
      <c r="R104" s="40"/>
      <c r="S104" s="40"/>
    </row>
    <row r="105" spans="1:19" s="31" customFormat="1" ht="14.25" customHeight="1">
      <c r="A105" s="26" t="s">
        <v>12</v>
      </c>
      <c r="B105" s="27">
        <v>3948</v>
      </c>
      <c r="C105" s="28">
        <v>71</v>
      </c>
      <c r="D105" s="29">
        <v>785</v>
      </c>
      <c r="E105" s="30">
        <v>3</v>
      </c>
      <c r="F105" s="29">
        <v>322</v>
      </c>
      <c r="G105" s="27">
        <f t="shared" si="2"/>
        <v>5129</v>
      </c>
      <c r="H105" s="21"/>
      <c r="I105" s="13"/>
      <c r="J105"/>
      <c r="K105"/>
      <c r="L105"/>
      <c r="M105"/>
      <c r="N105"/>
      <c r="O105"/>
      <c r="P105"/>
      <c r="Q105"/>
      <c r="R105" s="40"/>
      <c r="S105" s="40"/>
    </row>
    <row r="106" spans="1:19" s="31" customFormat="1" ht="14.25" customHeight="1">
      <c r="A106" s="26" t="s">
        <v>13</v>
      </c>
      <c r="B106" s="27">
        <v>3938</v>
      </c>
      <c r="C106" s="28">
        <v>73</v>
      </c>
      <c r="D106" s="29">
        <v>793</v>
      </c>
      <c r="E106" s="30">
        <v>4</v>
      </c>
      <c r="F106" s="29">
        <v>307</v>
      </c>
      <c r="G106" s="27">
        <f t="shared" si="2"/>
        <v>5115</v>
      </c>
      <c r="H106" s="21"/>
      <c r="I106" s="13"/>
      <c r="J106"/>
      <c r="K106"/>
      <c r="L106"/>
      <c r="M106"/>
      <c r="N106"/>
      <c r="O106"/>
      <c r="P106"/>
      <c r="Q106"/>
      <c r="R106" s="40"/>
      <c r="S106" s="40"/>
    </row>
    <row r="107" spans="1:19" s="31" customFormat="1" ht="14.25" customHeight="1">
      <c r="A107" s="26" t="s">
        <v>14</v>
      </c>
      <c r="B107" s="27">
        <v>3795</v>
      </c>
      <c r="C107" s="28">
        <v>86</v>
      </c>
      <c r="D107" s="29">
        <v>785</v>
      </c>
      <c r="E107" s="30">
        <v>2</v>
      </c>
      <c r="F107" s="29">
        <v>318</v>
      </c>
      <c r="G107" s="27">
        <f t="shared" si="2"/>
        <v>4986</v>
      </c>
      <c r="H107" s="20"/>
      <c r="I107" s="16"/>
      <c r="J107"/>
      <c r="K107"/>
      <c r="L107"/>
      <c r="M107"/>
      <c r="N107"/>
      <c r="O107"/>
      <c r="P107"/>
      <c r="Q107"/>
      <c r="R107" s="40"/>
      <c r="S107" s="40"/>
    </row>
    <row r="108" spans="1:19" s="31" customFormat="1" ht="14.25" customHeight="1">
      <c r="A108" s="26" t="s">
        <v>15</v>
      </c>
      <c r="B108" s="27">
        <v>3817</v>
      </c>
      <c r="C108" s="28">
        <v>99</v>
      </c>
      <c r="D108" s="29">
        <v>773</v>
      </c>
      <c r="E108" s="30">
        <v>2</v>
      </c>
      <c r="F108" s="29">
        <v>287</v>
      </c>
      <c r="G108" s="27">
        <f t="shared" ref="G108:G114" si="3">SUM(B108:F108)</f>
        <v>4978</v>
      </c>
      <c r="H108" s="20"/>
      <c r="I108" s="16"/>
      <c r="J108"/>
      <c r="K108"/>
      <c r="L108"/>
      <c r="M108"/>
      <c r="N108"/>
      <c r="O108"/>
      <c r="P108"/>
      <c r="Q108"/>
      <c r="R108" s="40"/>
      <c r="S108" s="40"/>
    </row>
    <row r="109" spans="1:19" s="31" customFormat="1" ht="14.25" customHeight="1">
      <c r="A109" s="26" t="s">
        <v>16</v>
      </c>
      <c r="B109" s="27">
        <v>3845</v>
      </c>
      <c r="C109" s="28">
        <v>91</v>
      </c>
      <c r="D109" s="29">
        <v>769</v>
      </c>
      <c r="E109" s="30">
        <v>2</v>
      </c>
      <c r="F109" s="29">
        <v>255</v>
      </c>
      <c r="G109" s="27">
        <f t="shared" si="3"/>
        <v>4962</v>
      </c>
      <c r="H109" s="20"/>
      <c r="I109" s="16"/>
      <c r="J109"/>
      <c r="K109"/>
      <c r="L109"/>
      <c r="M109"/>
      <c r="N109"/>
      <c r="O109"/>
      <c r="P109"/>
      <c r="Q109"/>
      <c r="R109" s="40"/>
      <c r="S109" s="40"/>
    </row>
    <row r="110" spans="1:19" s="31" customFormat="1" ht="14.25" customHeight="1">
      <c r="A110" s="26" t="s">
        <v>19</v>
      </c>
      <c r="B110" s="27">
        <v>3876</v>
      </c>
      <c r="C110" s="28">
        <v>100</v>
      </c>
      <c r="D110" s="29">
        <v>827</v>
      </c>
      <c r="E110" s="30">
        <v>2</v>
      </c>
      <c r="F110" s="29">
        <v>300</v>
      </c>
      <c r="G110" s="27">
        <f t="shared" si="3"/>
        <v>5105</v>
      </c>
      <c r="H110" s="6"/>
      <c r="I110" s="1"/>
      <c r="J110"/>
      <c r="K110"/>
      <c r="L110"/>
      <c r="M110"/>
      <c r="N110"/>
      <c r="O110"/>
      <c r="P110"/>
      <c r="Q110"/>
      <c r="R110" s="40"/>
      <c r="S110" s="40"/>
    </row>
    <row r="111" spans="1:19" s="31" customFormat="1" ht="14.25" customHeight="1">
      <c r="A111" s="26" t="s">
        <v>20</v>
      </c>
      <c r="B111" s="27">
        <v>3818</v>
      </c>
      <c r="C111" s="28">
        <v>94</v>
      </c>
      <c r="D111" s="29">
        <v>774</v>
      </c>
      <c r="E111" s="30">
        <v>2</v>
      </c>
      <c r="F111" s="29">
        <v>257</v>
      </c>
      <c r="G111" s="27">
        <f t="shared" si="3"/>
        <v>4945</v>
      </c>
      <c r="H111" s="3"/>
      <c r="I111" s="3"/>
      <c r="J111"/>
      <c r="K111"/>
      <c r="L111"/>
      <c r="M111"/>
      <c r="N111"/>
      <c r="O111"/>
      <c r="P111"/>
      <c r="Q111"/>
      <c r="R111" s="40"/>
      <c r="S111" s="40"/>
    </row>
    <row r="112" spans="1:19" s="31" customFormat="1" ht="14.25" customHeight="1">
      <c r="A112" s="26" t="s">
        <v>21</v>
      </c>
      <c r="B112" s="27">
        <v>4039</v>
      </c>
      <c r="C112" s="28">
        <v>99</v>
      </c>
      <c r="D112" s="29">
        <v>758</v>
      </c>
      <c r="E112" s="30">
        <v>2</v>
      </c>
      <c r="F112" s="29">
        <v>238</v>
      </c>
      <c r="G112" s="27">
        <f t="shared" si="3"/>
        <v>5136</v>
      </c>
      <c r="H112"/>
      <c r="I112"/>
      <c r="J112"/>
      <c r="K112"/>
      <c r="L112"/>
      <c r="M112"/>
      <c r="N112"/>
      <c r="O112"/>
      <c r="P112"/>
      <c r="Q112"/>
      <c r="R112" s="40"/>
      <c r="S112" s="40"/>
    </row>
    <row r="113" spans="1:19" s="31" customFormat="1" ht="14.25" customHeight="1">
      <c r="A113" s="26" t="s">
        <v>22</v>
      </c>
      <c r="B113" s="27">
        <v>4019</v>
      </c>
      <c r="C113" s="28">
        <v>97</v>
      </c>
      <c r="D113" s="34">
        <v>769</v>
      </c>
      <c r="E113" s="30">
        <v>3</v>
      </c>
      <c r="F113" s="29">
        <v>232</v>
      </c>
      <c r="G113" s="27">
        <f>SUM(B113:F113)</f>
        <v>5120</v>
      </c>
      <c r="H113"/>
      <c r="I113"/>
      <c r="J113"/>
      <c r="K113"/>
      <c r="L113"/>
      <c r="M113"/>
      <c r="N113"/>
      <c r="O113"/>
      <c r="P113"/>
      <c r="Q113"/>
      <c r="R113" s="40"/>
      <c r="S113" s="40"/>
    </row>
    <row r="114" spans="1:19" s="31" customFormat="1" ht="14.25" customHeight="1">
      <c r="A114" s="26" t="s">
        <v>23</v>
      </c>
      <c r="B114" s="27">
        <v>4163</v>
      </c>
      <c r="C114" s="28">
        <v>98</v>
      </c>
      <c r="D114" s="34">
        <v>802</v>
      </c>
      <c r="E114" s="30"/>
      <c r="F114" s="29">
        <v>239</v>
      </c>
      <c r="G114" s="27">
        <f t="shared" si="3"/>
        <v>5302</v>
      </c>
      <c r="H114"/>
      <c r="I114"/>
      <c r="J114"/>
      <c r="K114"/>
      <c r="L114"/>
      <c r="M114"/>
      <c r="N114"/>
      <c r="O114"/>
      <c r="P114"/>
      <c r="Q114"/>
      <c r="R114" s="40"/>
      <c r="S114" s="40"/>
    </row>
    <row r="115" spans="1:19" s="31" customFormat="1" ht="14.25" customHeight="1">
      <c r="A115" s="26" t="s">
        <v>26</v>
      </c>
      <c r="B115" s="27">
        <v>4481</v>
      </c>
      <c r="C115" s="28">
        <v>96</v>
      </c>
      <c r="D115" s="34">
        <v>805</v>
      </c>
      <c r="E115" s="30"/>
      <c r="F115" s="29">
        <v>228</v>
      </c>
      <c r="G115" s="27">
        <f t="shared" ref="G115:G129" si="4">SUM(B115:F115)</f>
        <v>5610</v>
      </c>
      <c r="H115"/>
      <c r="I115"/>
      <c r="J115"/>
      <c r="K115"/>
      <c r="L115"/>
      <c r="M115"/>
      <c r="N115"/>
      <c r="O115"/>
      <c r="P115"/>
      <c r="Q115"/>
      <c r="R115"/>
      <c r="S115" s="40"/>
    </row>
    <row r="116" spans="1:19" s="31" customFormat="1" ht="14.25" customHeight="1">
      <c r="A116" s="26" t="s">
        <v>27</v>
      </c>
      <c r="B116" s="27">
        <v>4523</v>
      </c>
      <c r="C116" s="28">
        <f>37+67</f>
        <v>104</v>
      </c>
      <c r="D116" s="34">
        <v>818</v>
      </c>
      <c r="E116" s="30"/>
      <c r="F116" s="29">
        <v>228</v>
      </c>
      <c r="G116" s="27">
        <f t="shared" si="4"/>
        <v>5673</v>
      </c>
      <c r="H116"/>
      <c r="I116"/>
      <c r="J116"/>
      <c r="K116"/>
      <c r="L116"/>
      <c r="M116"/>
      <c r="N116"/>
      <c r="O116"/>
      <c r="P116"/>
      <c r="Q116"/>
      <c r="R116"/>
      <c r="S116" s="40"/>
    </row>
    <row r="117" spans="1:19" s="31" customFormat="1" ht="14.25" customHeight="1">
      <c r="A117" s="26" t="s">
        <v>28</v>
      </c>
      <c r="B117" s="27">
        <v>4679</v>
      </c>
      <c r="C117" s="28">
        <v>93</v>
      </c>
      <c r="D117" s="34">
        <v>858</v>
      </c>
      <c r="E117" s="30"/>
      <c r="F117" s="29">
        <v>246</v>
      </c>
      <c r="G117" s="27">
        <f t="shared" si="4"/>
        <v>5876</v>
      </c>
      <c r="H117"/>
      <c r="I117"/>
      <c r="J117"/>
      <c r="K117"/>
      <c r="L117"/>
      <c r="M117"/>
      <c r="N117"/>
      <c r="O117"/>
      <c r="P117"/>
      <c r="Q117"/>
      <c r="R117"/>
      <c r="S117" s="40"/>
    </row>
    <row r="118" spans="1:19" s="31" customFormat="1" ht="14.25" customHeight="1">
      <c r="A118" s="26" t="s">
        <v>29</v>
      </c>
      <c r="B118" s="27">
        <v>4614</v>
      </c>
      <c r="C118" s="28">
        <v>106</v>
      </c>
      <c r="D118" s="34">
        <v>893</v>
      </c>
      <c r="E118" s="30"/>
      <c r="F118" s="29">
        <v>281</v>
      </c>
      <c r="G118" s="27">
        <f t="shared" si="4"/>
        <v>5894</v>
      </c>
      <c r="H118"/>
      <c r="I118"/>
      <c r="J118"/>
      <c r="K118"/>
      <c r="L118"/>
      <c r="M118"/>
      <c r="N118"/>
      <c r="O118"/>
      <c r="P118"/>
      <c r="Q118"/>
      <c r="R118"/>
      <c r="S118" s="40"/>
    </row>
    <row r="119" spans="1:19" s="31" customFormat="1" ht="14.25" customHeight="1">
      <c r="A119" s="26" t="s">
        <v>30</v>
      </c>
      <c r="B119" s="27">
        <v>4269</v>
      </c>
      <c r="C119" s="28">
        <v>97</v>
      </c>
      <c r="D119" s="34">
        <v>752</v>
      </c>
      <c r="E119" s="30"/>
      <c r="F119" s="29">
        <v>296</v>
      </c>
      <c r="G119" s="27">
        <f t="shared" si="4"/>
        <v>5414</v>
      </c>
      <c r="H119"/>
      <c r="I119"/>
      <c r="J119"/>
      <c r="K119"/>
      <c r="L119"/>
      <c r="M119"/>
      <c r="N119"/>
      <c r="O119"/>
      <c r="P119"/>
      <c r="Q119"/>
      <c r="R119"/>
      <c r="S119" s="40"/>
    </row>
    <row r="120" spans="1:19" s="31" customFormat="1" ht="14.25" customHeight="1">
      <c r="A120" s="26" t="s">
        <v>32</v>
      </c>
      <c r="B120" s="27">
        <v>4404</v>
      </c>
      <c r="C120" s="28">
        <v>105</v>
      </c>
      <c r="D120" s="34">
        <v>787</v>
      </c>
      <c r="E120" s="30"/>
      <c r="F120" s="29">
        <v>308</v>
      </c>
      <c r="G120" s="27">
        <f t="shared" si="4"/>
        <v>5604</v>
      </c>
      <c r="H120"/>
      <c r="I120"/>
      <c r="J120"/>
      <c r="K120"/>
      <c r="L120"/>
      <c r="M120"/>
      <c r="N120"/>
      <c r="O120"/>
      <c r="P120"/>
      <c r="Q120"/>
      <c r="R120"/>
      <c r="S120" s="40"/>
    </row>
    <row r="121" spans="1:19" s="31" customFormat="1" ht="14.25" customHeight="1">
      <c r="A121" s="26" t="s">
        <v>33</v>
      </c>
      <c r="B121" s="27">
        <v>4129</v>
      </c>
      <c r="C121" s="28">
        <v>113</v>
      </c>
      <c r="D121" s="34">
        <v>810</v>
      </c>
      <c r="E121" s="30"/>
      <c r="F121" s="29">
        <v>316</v>
      </c>
      <c r="G121" s="27">
        <f t="shared" si="4"/>
        <v>5368</v>
      </c>
      <c r="H121"/>
      <c r="I121"/>
      <c r="J121"/>
      <c r="K121"/>
      <c r="L121"/>
      <c r="M121"/>
      <c r="N121"/>
      <c r="O121"/>
      <c r="P121"/>
      <c r="Q121"/>
      <c r="R121"/>
      <c r="S121" s="40"/>
    </row>
    <row r="122" spans="1:19" s="31" customFormat="1" ht="14.25" customHeight="1">
      <c r="A122" s="26" t="s">
        <v>34</v>
      </c>
      <c r="B122" s="27">
        <v>4429</v>
      </c>
      <c r="C122" s="28">
        <v>120</v>
      </c>
      <c r="D122" s="34">
        <v>800</v>
      </c>
      <c r="E122" s="30"/>
      <c r="F122" s="29">
        <v>301</v>
      </c>
      <c r="G122" s="27">
        <f>SUM(B122:F122)</f>
        <v>5650</v>
      </c>
      <c r="H122"/>
      <c r="I122"/>
      <c r="J122"/>
      <c r="K122"/>
      <c r="L122"/>
      <c r="M122"/>
      <c r="N122"/>
      <c r="O122"/>
      <c r="P122"/>
      <c r="Q122"/>
      <c r="R122"/>
      <c r="S122" s="40"/>
    </row>
    <row r="123" spans="1:19" s="31" customFormat="1" ht="14.25" customHeight="1">
      <c r="A123" s="26" t="s">
        <v>35</v>
      </c>
      <c r="B123" s="27">
        <v>4540</v>
      </c>
      <c r="C123" s="28">
        <v>144</v>
      </c>
      <c r="D123" s="34">
        <v>873</v>
      </c>
      <c r="E123" s="30"/>
      <c r="F123" s="29">
        <v>358</v>
      </c>
      <c r="G123" s="27">
        <f>SUM(B123:F123)</f>
        <v>5915</v>
      </c>
      <c r="H123"/>
      <c r="I123"/>
      <c r="J123"/>
      <c r="K123"/>
      <c r="L123"/>
      <c r="M123"/>
      <c r="N123"/>
      <c r="O123"/>
      <c r="P123"/>
      <c r="Q123"/>
      <c r="R123"/>
      <c r="S123" s="40"/>
    </row>
    <row r="124" spans="1:19" s="31" customFormat="1" ht="14.25" customHeight="1">
      <c r="A124" s="26" t="s">
        <v>36</v>
      </c>
      <c r="B124" s="27">
        <v>4881</v>
      </c>
      <c r="C124" s="28">
        <v>144</v>
      </c>
      <c r="D124" s="51">
        <v>926</v>
      </c>
      <c r="E124" s="30"/>
      <c r="F124" s="29">
        <v>376</v>
      </c>
      <c r="G124" s="27">
        <f>SUM(B124:F124)</f>
        <v>6327</v>
      </c>
      <c r="H124"/>
      <c r="I124"/>
      <c r="J124"/>
      <c r="K124"/>
      <c r="L124"/>
      <c r="M124"/>
      <c r="N124"/>
      <c r="O124"/>
      <c r="P124"/>
      <c r="Q124"/>
      <c r="R124"/>
      <c r="S124" s="40"/>
    </row>
    <row r="125" spans="1:19" s="31" customFormat="1" ht="14.25" customHeight="1">
      <c r="A125" s="26" t="s">
        <v>37</v>
      </c>
      <c r="B125" s="27">
        <v>5047</v>
      </c>
      <c r="C125" s="28">
        <v>142</v>
      </c>
      <c r="D125" s="51">
        <v>783</v>
      </c>
      <c r="E125" s="30"/>
      <c r="F125" s="29">
        <v>349</v>
      </c>
      <c r="G125" s="27">
        <v>6321</v>
      </c>
      <c r="H125"/>
      <c r="I125"/>
      <c r="J125"/>
      <c r="K125"/>
      <c r="L125"/>
      <c r="M125"/>
      <c r="N125"/>
      <c r="O125"/>
      <c r="P125"/>
      <c r="Q125"/>
      <c r="R125"/>
      <c r="S125" s="40"/>
    </row>
    <row r="126" spans="1:19" s="31" customFormat="1" ht="14.25" customHeight="1">
      <c r="A126" s="26" t="s">
        <v>51</v>
      </c>
      <c r="B126" s="47">
        <v>5385</v>
      </c>
      <c r="C126" s="28">
        <v>147</v>
      </c>
      <c r="D126" s="51">
        <v>837</v>
      </c>
      <c r="E126" s="30"/>
      <c r="F126" s="29">
        <v>347</v>
      </c>
      <c r="G126" s="27">
        <f t="shared" si="4"/>
        <v>6716</v>
      </c>
      <c r="H126"/>
      <c r="I126"/>
      <c r="J126"/>
      <c r="K126"/>
      <c r="L126"/>
      <c r="M126"/>
      <c r="N126"/>
      <c r="O126"/>
      <c r="P126"/>
      <c r="Q126"/>
      <c r="R126"/>
      <c r="S126" s="40"/>
    </row>
    <row r="127" spans="1:19" s="31" customFormat="1" ht="14.25" customHeight="1">
      <c r="A127" s="26" t="s">
        <v>52</v>
      </c>
      <c r="B127" s="47">
        <v>5682</v>
      </c>
      <c r="C127" s="28">
        <v>147</v>
      </c>
      <c r="D127" s="51">
        <v>878</v>
      </c>
      <c r="E127" s="30"/>
      <c r="F127" s="29">
        <v>321</v>
      </c>
      <c r="G127" s="27">
        <f t="shared" ref="G127" si="5">SUM(B127:F127)</f>
        <v>7028</v>
      </c>
      <c r="H127"/>
      <c r="I127"/>
      <c r="J127"/>
      <c r="K127"/>
      <c r="L127"/>
      <c r="M127"/>
      <c r="N127"/>
      <c r="O127"/>
      <c r="P127"/>
      <c r="Q127"/>
      <c r="R127"/>
      <c r="S127" s="40"/>
    </row>
    <row r="128" spans="1:19" s="31" customFormat="1" ht="14.25" customHeight="1">
      <c r="A128" s="26" t="s">
        <v>56</v>
      </c>
      <c r="B128" s="47">
        <v>6053</v>
      </c>
      <c r="C128" s="28">
        <v>141</v>
      </c>
      <c r="D128" s="51">
        <v>1027</v>
      </c>
      <c r="E128" s="30"/>
      <c r="F128" s="29">
        <v>322</v>
      </c>
      <c r="G128" s="27">
        <f t="shared" si="4"/>
        <v>7543</v>
      </c>
      <c r="H128"/>
      <c r="I128"/>
      <c r="J128"/>
      <c r="K128"/>
      <c r="L128"/>
      <c r="M128"/>
      <c r="N128"/>
      <c r="O128"/>
      <c r="P128"/>
      <c r="Q128"/>
      <c r="R128"/>
      <c r="S128" s="40"/>
    </row>
    <row r="129" spans="1:19" s="31" customFormat="1" ht="14.25" customHeight="1">
      <c r="A129" s="26" t="s">
        <v>57</v>
      </c>
      <c r="B129" s="47">
        <v>6550</v>
      </c>
      <c r="C129" s="28">
        <v>143</v>
      </c>
      <c r="D129" s="51">
        <v>1033</v>
      </c>
      <c r="E129" s="30"/>
      <c r="F129" s="29">
        <v>352</v>
      </c>
      <c r="G129" s="27">
        <f t="shared" si="4"/>
        <v>8078</v>
      </c>
      <c r="H129"/>
      <c r="I129"/>
      <c r="J129"/>
      <c r="K129"/>
      <c r="L129"/>
      <c r="M129"/>
      <c r="N129"/>
      <c r="O129"/>
      <c r="P129"/>
      <c r="Q129"/>
      <c r="R129"/>
      <c r="S129" s="40"/>
    </row>
    <row r="130" spans="1:19" s="31" customFormat="1" ht="14.25" customHeight="1">
      <c r="A130" s="35" t="s">
        <v>17</v>
      </c>
      <c r="B130" s="36">
        <f>SUM(B95:B129)</f>
        <v>252802</v>
      </c>
      <c r="C130" s="37">
        <f>SUM(C95:C129)</f>
        <v>7703</v>
      </c>
      <c r="D130" s="38">
        <f>SUM(D95:D129)</f>
        <v>44416</v>
      </c>
      <c r="E130" s="39">
        <f>SUM(E95:E126)</f>
        <v>76</v>
      </c>
      <c r="F130" s="38">
        <f>SUM(F95:F129)</f>
        <v>17527</v>
      </c>
      <c r="G130" s="36">
        <f>SUM(G95:G126)</f>
        <v>299875</v>
      </c>
      <c r="H130"/>
      <c r="I130"/>
      <c r="J130"/>
      <c r="K130"/>
      <c r="L130"/>
      <c r="M130"/>
      <c r="N130"/>
      <c r="O130"/>
      <c r="P130"/>
      <c r="Q130"/>
      <c r="R130"/>
      <c r="S130" s="40"/>
    </row>
    <row r="131" spans="1:19" s="31" customFormat="1" ht="8.25" customHeight="1">
      <c r="A131" s="42"/>
      <c r="B131" s="43"/>
      <c r="C131" s="44"/>
      <c r="D131" s="45"/>
      <c r="E131" s="46"/>
      <c r="F131" s="45"/>
      <c r="G131" s="43"/>
      <c r="H131"/>
      <c r="I131"/>
      <c r="J131"/>
      <c r="K131"/>
      <c r="L131"/>
      <c r="M131"/>
      <c r="N131"/>
      <c r="O131"/>
      <c r="P131"/>
      <c r="Q131"/>
      <c r="R131"/>
      <c r="S131" s="40"/>
    </row>
    <row r="132" spans="1:19" s="40" customFormat="1">
      <c r="A132" s="42"/>
      <c r="B132" s="43"/>
      <c r="C132" s="44"/>
      <c r="D132" s="45"/>
      <c r="E132" s="46"/>
      <c r="F132" s="45"/>
      <c r="G132" s="43"/>
      <c r="H132"/>
      <c r="I132"/>
      <c r="J132"/>
      <c r="K132"/>
      <c r="L132"/>
      <c r="M132"/>
      <c r="N132"/>
      <c r="O132"/>
      <c r="P132"/>
      <c r="Q132"/>
      <c r="R132"/>
    </row>
    <row r="133" spans="1:19" s="40" customFormat="1" ht="9.75" customHeight="1">
      <c r="A133" s="42"/>
      <c r="B133" s="43"/>
      <c r="C133" s="44"/>
      <c r="D133" s="45"/>
      <c r="E133" s="46"/>
      <c r="F133" s="45"/>
      <c r="G133" s="43"/>
      <c r="H133"/>
      <c r="I133"/>
      <c r="J133"/>
      <c r="K133"/>
      <c r="L133"/>
      <c r="M133"/>
      <c r="N133"/>
      <c r="O133"/>
      <c r="P133"/>
      <c r="Q133"/>
      <c r="R133"/>
    </row>
    <row r="134" spans="1:19" s="40" customFormat="1" ht="9.75" customHeight="1">
      <c r="A134" s="13"/>
      <c r="B134" s="13"/>
      <c r="C134" s="21"/>
      <c r="D134" s="21"/>
      <c r="E134" s="21"/>
      <c r="F134" s="22"/>
      <c r="G134" s="21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s="40" customFormat="1" ht="14.25">
      <c r="A135" s="15" t="s">
        <v>43</v>
      </c>
      <c r="B135" s="16"/>
      <c r="C135" s="17"/>
      <c r="D135" s="18"/>
      <c r="E135" s="18"/>
      <c r="F135" s="19"/>
      <c r="G135" s="18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s="40" customFormat="1" ht="14.25">
      <c r="A136" s="15" t="s">
        <v>49</v>
      </c>
      <c r="B136" s="16"/>
      <c r="C136" s="17"/>
      <c r="D136" s="18"/>
      <c r="E136" s="18"/>
      <c r="F136" s="19"/>
      <c r="G136" s="18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s="40" customFormat="1" ht="14.25">
      <c r="A137" s="15" t="s">
        <v>50</v>
      </c>
      <c r="B137" s="7"/>
      <c r="C137" s="9"/>
      <c r="D137" s="9"/>
      <c r="E137" s="9"/>
      <c r="F137" s="8"/>
      <c r="G137" s="9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s="40" customFormat="1" ht="9.75" customHeight="1">
      <c r="A138" s="15"/>
      <c r="B138" s="7"/>
      <c r="C138" s="9"/>
      <c r="D138" s="9"/>
      <c r="E138" s="9"/>
      <c r="F138" s="8"/>
      <c r="G138" s="9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s="40" customFormat="1">
      <c r="A139" s="14" t="s">
        <v>18</v>
      </c>
      <c r="B139" s="5"/>
      <c r="C139" s="3"/>
      <c r="D139" s="3"/>
      <c r="E139" s="3"/>
      <c r="F139" s="3"/>
      <c r="G139" s="52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s="40" customFormat="1" ht="5.2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s="40" customFormat="1" ht="9.75" customHeight="1">
      <c r="A141" s="53" t="s">
        <v>58</v>
      </c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s="40" customFormat="1" ht="9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s="40" customFormat="1" ht="9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s="40" customFormat="1" ht="9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s="40" customFormat="1" ht="9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s="40" customFormat="1" ht="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s="40" customFormat="1" ht="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s="40" customFormat="1" ht="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s="40" customFormat="1" ht="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s="40" customFormat="1" ht="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s="40" customFormat="1" ht="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s="13" customForma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s="13" customForma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s="16" customFormat="1" ht="12.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s="16" customFormat="1" ht="12.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s="16" customFormat="1" ht="12.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s="1" customFormat="1" ht="12.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s="3" customForma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</sheetData>
  <phoneticPr fontId="0" type="noConversion"/>
  <pageMargins left="0.5" right="0.5" top="0.34" bottom="0.5" header="0.3" footer="0.3"/>
  <pageSetup orientation="portrait" r:id="rId1"/>
  <headerFooter alignWithMargins="0"/>
  <rowBreaks count="1" manualBreakCount="1">
    <brk id="8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Degrees by Level</vt:lpstr>
      <vt:lpstr>'Degrees by Level'!Print_Area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Labianca, Julia R [I RES]</dc:creator>
  <cp:lastModifiedBy>Johnson, Janet [I RES]</cp:lastModifiedBy>
  <cp:lastPrinted>2017-09-20T14:33:28Z</cp:lastPrinted>
  <dcterms:created xsi:type="dcterms:W3CDTF">1999-11-09T19:51:25Z</dcterms:created>
  <dcterms:modified xsi:type="dcterms:W3CDTF">2017-09-20T14:34:02Z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-407467541</vt:i4>
  </property>
  <property fmtid="{D5CDD505-2E9C-101B-9397-08002B2CF9AE}" pid="3" name="_EmailSubject">
    <vt:lpwstr>Enrollment Data Needs</vt:lpwstr>
  </property>
  <property fmtid="{D5CDD505-2E9C-101B-9397-08002B2CF9AE}" pid="4" name="_AuthorEmail">
    <vt:lpwstr>mkmcdow@mail.adp.iastate.edu</vt:lpwstr>
  </property>
  <property fmtid="{D5CDD505-2E9C-101B-9397-08002B2CF9AE}" pid="5" name="_AuthorEmailDisplayName">
    <vt:lpwstr>McDowell, Marcia K [REC]</vt:lpwstr>
  </property>
  <property fmtid="{D5CDD505-2E9C-101B-9397-08002B2CF9AE}" pid="6" name="_ReviewingToolsShownOnce">
    <vt:lpwstr/>
  </property>
</Properties>
</file>