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IR WWW\wwwir\2017-2018 FACT BOOK\2017-2018 EXCEL\POSTED\"/>
    </mc:Choice>
  </mc:AlternateContent>
  <bookViews>
    <workbookView xWindow="0" yWindow="0" windowWidth="28800" windowHeight="13500"/>
  </bookViews>
  <sheets>
    <sheet name="Gift Activity" sheetId="1" r:id="rId1"/>
    <sheet name="Support" sheetId="2" state="hidden" r:id="rId2"/>
    <sheet name="Sheet1" sheetId="3" state="hidden" r:id="rId3"/>
  </sheets>
  <definedNames>
    <definedName name="_xlnm.Print_Area" localSheetId="0">'Gift Activity'!$A$1:$AY$67</definedName>
  </definedNames>
  <calcPr calcId="152511"/>
</workbook>
</file>

<file path=xl/calcChain.xml><?xml version="1.0" encoding="utf-8"?>
<calcChain xmlns="http://schemas.openxmlformats.org/spreadsheetml/2006/main">
  <c r="AX18" i="1" l="1"/>
  <c r="AV11" i="1" l="1"/>
  <c r="AV18" i="1" s="1"/>
  <c r="AH33" i="1" l="1"/>
  <c r="AJ31" i="1" s="1"/>
  <c r="AX11" i="1"/>
  <c r="C41" i="2"/>
  <c r="B23" i="2"/>
  <c r="B22" i="2"/>
  <c r="C20" i="2"/>
  <c r="C19" i="2"/>
  <c r="C15" i="2"/>
  <c r="C14" i="2"/>
  <c r="C13" i="2"/>
  <c r="AJ29" i="1" l="1"/>
  <c r="C16" i="2"/>
  <c r="C33" i="2"/>
  <c r="C24" i="2"/>
  <c r="AJ33" i="1"/>
  <c r="AJ30" i="1"/>
  <c r="C25" i="2" l="1"/>
  <c r="AR33" i="1"/>
  <c r="AT33" i="1" s="1"/>
  <c r="AT31" i="1" l="1"/>
  <c r="AT30" i="1"/>
  <c r="AT32" i="1"/>
  <c r="AT29" i="1"/>
</calcChain>
</file>

<file path=xl/sharedStrings.xml><?xml version="1.0" encoding="utf-8"?>
<sst xmlns="http://schemas.openxmlformats.org/spreadsheetml/2006/main" count="92" uniqueCount="86">
  <si>
    <t xml:space="preserve"> </t>
  </si>
  <si>
    <t xml:space="preserve"> Fiscal Year</t>
  </si>
  <si>
    <t>Trust and Annuity Gifts</t>
  </si>
  <si>
    <t>By Donor Category</t>
  </si>
  <si>
    <t>1998-1999</t>
  </si>
  <si>
    <t>1993-1994</t>
  </si>
  <si>
    <t>1994-1995</t>
  </si>
  <si>
    <t>1995-1996</t>
  </si>
  <si>
    <t>1996-1997</t>
  </si>
  <si>
    <t>Total Gift Receipts</t>
  </si>
  <si>
    <t>1997-1998</t>
  </si>
  <si>
    <t>Gift Activity (in thousands)</t>
  </si>
  <si>
    <t>1999-2000</t>
  </si>
  <si>
    <t>Total Gift Income</t>
  </si>
  <si>
    <t>Total</t>
  </si>
  <si>
    <t>Office of Institutional Research (Source: ISU Foundation)</t>
  </si>
  <si>
    <t>2000-2001</t>
  </si>
  <si>
    <t>2001-2002</t>
  </si>
  <si>
    <t>Pledge Commitments</t>
  </si>
  <si>
    <t>Bequests and Insurance</t>
  </si>
  <si>
    <t>Commitments</t>
  </si>
  <si>
    <t>Receipts</t>
  </si>
  <si>
    <t>Outright Gifts and Payments</t>
  </si>
  <si>
    <t>New Commitments</t>
  </si>
  <si>
    <t>Previous Commitments</t>
  </si>
  <si>
    <t xml:space="preserve">Less Payments on </t>
  </si>
  <si>
    <t>By Donor Designation</t>
  </si>
  <si>
    <t>2002-2003</t>
  </si>
  <si>
    <t>Individuals</t>
  </si>
  <si>
    <t>Corporations</t>
  </si>
  <si>
    <t>Foundations</t>
  </si>
  <si>
    <t>Student Financial Aid</t>
  </si>
  <si>
    <t>Faculty and Staff Support</t>
  </si>
  <si>
    <t>Colleges/Admin. Support</t>
  </si>
  <si>
    <t>Buildings/Maintenance</t>
  </si>
  <si>
    <t>2003-2004</t>
  </si>
  <si>
    <t>2004-2005</t>
  </si>
  <si>
    <t>2005-2006</t>
  </si>
  <si>
    <t>2006-2007</t>
  </si>
  <si>
    <t>2008-2009</t>
  </si>
  <si>
    <t>2009-2010</t>
  </si>
  <si>
    <t>2007-2008</t>
  </si>
  <si>
    <t>2010-2011</t>
  </si>
  <si>
    <t>2011-2012</t>
  </si>
  <si>
    <t>GIFT ACTIVITY SUPPORT</t>
  </si>
  <si>
    <t>From ISUF</t>
  </si>
  <si>
    <t>Fact Sheet &amp;</t>
  </si>
  <si>
    <t>To ISU</t>
  </si>
  <si>
    <t>Fundraising</t>
  </si>
  <si>
    <t>Gift Activity</t>
  </si>
  <si>
    <t>Reports</t>
  </si>
  <si>
    <t>Report</t>
  </si>
  <si>
    <t>Receipts:</t>
  </si>
  <si>
    <t xml:space="preserve">  Cash &amp; stock</t>
  </si>
  <si>
    <t xml:space="preserve">  Gifts in kind</t>
  </si>
  <si>
    <t xml:space="preserve">  Deferred payments</t>
  </si>
  <si>
    <t xml:space="preserve">  Pledge payments</t>
  </si>
  <si>
    <t>Outright gifts &amp; payments</t>
  </si>
  <si>
    <t>Trust &amp; annuity gifts</t>
  </si>
  <si>
    <t>University gifts</t>
  </si>
  <si>
    <t xml:space="preserve">     Total gift receipts</t>
  </si>
  <si>
    <t>New Commitments:</t>
  </si>
  <si>
    <t xml:space="preserve">  Pledge commitments</t>
  </si>
  <si>
    <t xml:space="preserve">  Bequests &amp; insurance commit</t>
  </si>
  <si>
    <t xml:space="preserve">  Less payments on previous commit:</t>
  </si>
  <si>
    <t xml:space="preserve">    Deferred payments (see above)</t>
  </si>
  <si>
    <t xml:space="preserve">    Pledge payments (see above)</t>
  </si>
  <si>
    <t xml:space="preserve">  Corporations</t>
  </si>
  <si>
    <t xml:space="preserve">  Student support</t>
  </si>
  <si>
    <t xml:space="preserve">  Faculty support</t>
  </si>
  <si>
    <t xml:space="preserve">  Programmatic support</t>
  </si>
  <si>
    <t xml:space="preserve">  Facility Support</t>
  </si>
  <si>
    <t>2012-2013</t>
  </si>
  <si>
    <t>2013-2014</t>
  </si>
  <si>
    <t>2014-2015</t>
  </si>
  <si>
    <t>2015-2016</t>
  </si>
  <si>
    <t>2016-2017</t>
  </si>
  <si>
    <t>By Donor Designation 2016-2017</t>
  </si>
  <si>
    <t xml:space="preserve">  Individuals</t>
  </si>
  <si>
    <t xml:space="preserve">  Foundations</t>
  </si>
  <si>
    <t>Last Updated: 12/12/2017</t>
  </si>
  <si>
    <t>By Donor Source 2016-2017</t>
  </si>
  <si>
    <r>
      <t xml:space="preserve">1 </t>
    </r>
    <r>
      <rPr>
        <b/>
        <sz val="10"/>
        <rFont val="Berkeley"/>
      </rPr>
      <t>Increase of gifts in 2003-2004 is mainly due to a gift-in-kind of software worth $141 million dollars. (subscript was after Outright Gifts…)</t>
    </r>
  </si>
  <si>
    <r>
      <t xml:space="preserve">2 </t>
    </r>
    <r>
      <rPr>
        <b/>
        <sz val="10"/>
        <rFont val="Berkeley"/>
      </rPr>
      <t>Beginning in 2005, gifts received directly by the University are included in the Foundation’s reporting of gift activity.  (subscript was after Univ. Gifts)</t>
    </r>
  </si>
  <si>
    <t>on Previous Commitments</t>
  </si>
  <si>
    <t>University Gifts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</si>
</sst>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1" formatCode="_(* #,##0_);_(* \(#,##0\);_(* &quot;-&quot;_);_(@_)"/>
    <numFmt numFmtId="164" formatCode="&quot;$&quot;??,???,???"/>
    <numFmt numFmtId="165" formatCode="\ \ \ ?,???,???"/>
    <numFmt numFmtId="166" formatCode="???.0%"/>
    <numFmt numFmtId="167" formatCode="??,???"/>
    <numFmt numFmtId="168" formatCode="&quot;$&quot;??,???"/>
    <numFmt numFmtId="169" formatCode="&quot;$&quot;???,???"/>
    <numFmt numFmtId="170" formatCode="&quot;$&quot;#,##0"/>
  </numFmts>
  <fonts count="44">
    <font>
      <sz val="10"/>
      <name val="Univers 55"/>
    </font>
    <font>
      <sz val="10"/>
      <name val="Geneva"/>
    </font>
    <font>
      <sz val="7"/>
      <name val="Univers 55"/>
      <family val="2"/>
    </font>
    <font>
      <sz val="10"/>
      <name val="Berkeley Italic"/>
    </font>
    <font>
      <sz val="7"/>
      <name val="Univers 65 Bold"/>
    </font>
    <font>
      <sz val="10"/>
      <name val="Univers 65 Bold"/>
    </font>
    <font>
      <vertAlign val="superscript"/>
      <sz val="9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b/>
      <sz val="7"/>
      <name val="Univers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16"/>
      <name val="Calibri"/>
      <family val="2"/>
    </font>
    <font>
      <sz val="10"/>
      <name val="Univers 55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Univers 55"/>
      <family val="2"/>
    </font>
    <font>
      <u/>
      <sz val="10"/>
      <name val="Univers 55"/>
      <family val="2"/>
    </font>
    <font>
      <u val="singleAccounting"/>
      <sz val="10"/>
      <name val="Univers 55"/>
      <family val="2"/>
    </font>
    <font>
      <b/>
      <sz val="8"/>
      <name val="Univers 55"/>
      <family val="2"/>
    </font>
    <font>
      <b/>
      <sz val="8"/>
      <name val="Univers 45 Light"/>
      <family val="2"/>
    </font>
    <font>
      <sz val="8"/>
      <name val="Univers 55"/>
      <family val="2"/>
    </font>
    <font>
      <sz val="8"/>
      <color rgb="FFFF0000"/>
      <name val="Univers 55"/>
      <family val="2"/>
    </font>
    <font>
      <sz val="8"/>
      <name val="Univers 45 Light"/>
      <family val="2"/>
    </font>
    <font>
      <sz val="8"/>
      <name val="Univers 55"/>
    </font>
    <font>
      <b/>
      <sz val="8"/>
      <name val="Univers 55"/>
    </font>
    <font>
      <b/>
      <vertAlign val="superscript"/>
      <sz val="10"/>
      <name val="Berkeley"/>
    </font>
    <font>
      <b/>
      <sz val="10"/>
      <name val="Berkeley"/>
    </font>
    <font>
      <b/>
      <sz val="9"/>
      <name val="Univers 45 Light"/>
    </font>
    <font>
      <sz val="8"/>
      <name val="Univers 45 Light"/>
    </font>
    <font>
      <b/>
      <sz val="8"/>
      <name val="Univers 45"/>
    </font>
  </fonts>
  <fills count="1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1" applyNumberFormat="0" applyAlignment="0" applyProtection="0"/>
    <xf numFmtId="0" fontId="15" fillId="15" borderId="2" applyNumberFormat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6" borderId="0" applyNumberFormat="0" applyBorder="0" applyAlignment="0" applyProtection="0"/>
    <xf numFmtId="0" fontId="24" fillId="4" borderId="7" applyNumberFormat="0" applyFont="0" applyAlignment="0" applyProtection="0"/>
    <xf numFmtId="0" fontId="25" fillId="14" borderId="8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15">
    <xf numFmtId="0" fontId="0" fillId="0" borderId="0" xfId="0"/>
    <xf numFmtId="0" fontId="9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Alignment="1">
      <alignment horizontal="left"/>
    </xf>
    <xf numFmtId="5" fontId="10" fillId="0" borderId="0" xfId="0" applyNumberFormat="1" applyFont="1" applyFill="1" applyAlignment="1">
      <alignment horizontal="right"/>
    </xf>
    <xf numFmtId="166" fontId="10" fillId="0" borderId="0" xfId="39" applyNumberFormat="1" applyFont="1" applyFill="1" applyBorder="1" applyAlignment="1">
      <alignment horizontal="center"/>
    </xf>
    <xf numFmtId="0" fontId="0" fillId="0" borderId="0" xfId="0" applyFill="1" applyAlignment="1"/>
    <xf numFmtId="0" fontId="2" fillId="0" borderId="0" xfId="0" applyFont="1" applyFill="1" applyAlignment="1"/>
    <xf numFmtId="0" fontId="9" fillId="0" borderId="0" xfId="0" applyFont="1" applyFill="1" applyBorder="1" applyAlignment="1"/>
    <xf numFmtId="165" fontId="10" fillId="0" borderId="0" xfId="0" applyNumberFormat="1" applyFont="1" applyFill="1" applyAlignment="1"/>
    <xf numFmtId="164" fontId="10" fillId="0" borderId="0" xfId="0" applyNumberFormat="1" applyFont="1" applyFill="1" applyAlignment="1"/>
    <xf numFmtId="0" fontId="10" fillId="0" borderId="0" xfId="0" applyFont="1" applyFill="1" applyAlignment="1"/>
    <xf numFmtId="170" fontId="10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0" fontId="0" fillId="0" borderId="0" xfId="0" applyFill="1"/>
    <xf numFmtId="0" fontId="29" fillId="0" borderId="0" xfId="0" applyFont="1"/>
    <xf numFmtId="41" fontId="0" fillId="0" borderId="0" xfId="0" applyNumberFormat="1"/>
    <xf numFmtId="41" fontId="0" fillId="0" borderId="0" xfId="0" applyNumberFormat="1" applyAlignment="1">
      <alignment horizontal="center"/>
    </xf>
    <xf numFmtId="0" fontId="30" fillId="0" borderId="0" xfId="0" applyFont="1"/>
    <xf numFmtId="41" fontId="0" fillId="0" borderId="0" xfId="0" applyNumberFormat="1" applyFont="1" applyAlignment="1">
      <alignment horizontal="center"/>
    </xf>
    <xf numFmtId="41" fontId="31" fillId="0" borderId="0" xfId="0" applyNumberFormat="1" applyFont="1" applyAlignment="1">
      <alignment horizontal="center"/>
    </xf>
    <xf numFmtId="41" fontId="0" fillId="0" borderId="11" xfId="0" applyNumberFormat="1" applyBorder="1"/>
    <xf numFmtId="41" fontId="0" fillId="0" borderId="12" xfId="0" applyNumberFormat="1" applyBorder="1"/>
    <xf numFmtId="9" fontId="0" fillId="0" borderId="0" xfId="39" applyFont="1"/>
    <xf numFmtId="0" fontId="7" fillId="0" borderId="0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center"/>
    </xf>
    <xf numFmtId="0" fontId="32" fillId="0" borderId="10" xfId="0" applyFont="1" applyFill="1" applyBorder="1" applyAlignment="1"/>
    <xf numFmtId="0" fontId="32" fillId="0" borderId="0" xfId="0" applyFont="1" applyFill="1" applyBorder="1" applyAlignment="1">
      <alignment horizontal="center"/>
    </xf>
    <xf numFmtId="164" fontId="34" fillId="0" borderId="0" xfId="0" applyNumberFormat="1" applyFont="1" applyFill="1" applyAlignment="1"/>
    <xf numFmtId="168" fontId="34" fillId="0" borderId="0" xfId="0" applyNumberFormat="1" applyFont="1" applyFill="1" applyAlignment="1">
      <alignment horizontal="right"/>
    </xf>
    <xf numFmtId="165" fontId="34" fillId="0" borderId="0" xfId="0" applyNumberFormat="1" applyFont="1" applyFill="1" applyAlignment="1"/>
    <xf numFmtId="164" fontId="33" fillId="0" borderId="0" xfId="0" applyNumberFormat="1" applyFont="1" applyFill="1" applyAlignment="1"/>
    <xf numFmtId="169" fontId="36" fillId="0" borderId="0" xfId="0" applyNumberFormat="1" applyFont="1" applyFill="1" applyAlignment="1">
      <alignment horizontal="right"/>
    </xf>
    <xf numFmtId="5" fontId="34" fillId="0" borderId="0" xfId="0" applyNumberFormat="1" applyFont="1" applyFill="1" applyAlignment="1">
      <alignment horizontal="right" vertical="top"/>
    </xf>
    <xf numFmtId="0" fontId="34" fillId="0" borderId="10" xfId="0" applyFont="1" applyFill="1" applyBorder="1" applyAlignment="1">
      <alignment vertical="top"/>
    </xf>
    <xf numFmtId="37" fontId="34" fillId="0" borderId="10" xfId="0" applyNumberFormat="1" applyFont="1" applyFill="1" applyBorder="1" applyAlignment="1">
      <alignment horizontal="right" vertical="top"/>
    </xf>
    <xf numFmtId="5" fontId="34" fillId="0" borderId="10" xfId="0" applyNumberFormat="1" applyFont="1" applyFill="1" applyBorder="1" applyAlignment="1">
      <alignment horizontal="right" vertical="top"/>
    </xf>
    <xf numFmtId="37" fontId="37" fillId="0" borderId="10" xfId="0" applyNumberFormat="1" applyFont="1" applyFill="1" applyBorder="1" applyAlignment="1">
      <alignment horizontal="right" vertical="top"/>
    </xf>
    <xf numFmtId="0" fontId="34" fillId="0" borderId="0" xfId="0" applyFont="1" applyFill="1" applyAlignment="1">
      <alignment vertical="top"/>
    </xf>
    <xf numFmtId="165" fontId="34" fillId="0" borderId="0" xfId="0" applyNumberFormat="1" applyFont="1" applyFill="1" applyAlignment="1">
      <alignment vertical="top"/>
    </xf>
    <xf numFmtId="3" fontId="34" fillId="0" borderId="0" xfId="0" applyNumberFormat="1" applyFont="1" applyFill="1" applyAlignment="1">
      <alignment horizontal="right" vertical="top"/>
    </xf>
    <xf numFmtId="164" fontId="38" fillId="0" borderId="0" xfId="0" applyNumberFormat="1" applyFont="1" applyFill="1" applyAlignment="1"/>
    <xf numFmtId="0" fontId="39" fillId="0" borderId="0" xfId="0" applyFont="1" applyFill="1" applyAlignment="1">
      <alignment vertical="top"/>
    </xf>
    <xf numFmtId="0" fontId="40" fillId="0" borderId="0" xfId="0" applyFont="1" applyFill="1" applyAlignment="1">
      <alignment vertical="top"/>
    </xf>
    <xf numFmtId="165" fontId="37" fillId="0" borderId="0" xfId="0" applyNumberFormat="1" applyFont="1" applyFill="1" applyAlignment="1"/>
    <xf numFmtId="164" fontId="37" fillId="0" borderId="0" xfId="0" applyNumberFormat="1" applyFont="1" applyFill="1" applyAlignment="1"/>
    <xf numFmtId="170" fontId="37" fillId="0" borderId="0" xfId="0" applyNumberFormat="1" applyFont="1" applyFill="1" applyAlignment="1">
      <alignment horizontal="right"/>
    </xf>
    <xf numFmtId="5" fontId="37" fillId="0" borderId="0" xfId="0" applyNumberFormat="1" applyFont="1" applyFill="1" applyAlignment="1"/>
    <xf numFmtId="166" fontId="37" fillId="0" borderId="0" xfId="39" applyNumberFormat="1" applyFont="1" applyFill="1" applyAlignment="1">
      <alignment horizontal="center"/>
    </xf>
    <xf numFmtId="167" fontId="37" fillId="0" borderId="0" xfId="0" applyNumberFormat="1" applyFont="1" applyFill="1" applyAlignment="1">
      <alignment horizontal="right"/>
    </xf>
    <xf numFmtId="0" fontId="37" fillId="0" borderId="0" xfId="0" applyFont="1" applyFill="1" applyAlignment="1"/>
    <xf numFmtId="5" fontId="37" fillId="0" borderId="0" xfId="0" applyNumberFormat="1" applyFont="1" applyFill="1" applyAlignment="1">
      <alignment horizontal="right"/>
    </xf>
    <xf numFmtId="3" fontId="37" fillId="0" borderId="0" xfId="0" applyNumberFormat="1" applyFont="1" applyFill="1" applyAlignment="1">
      <alignment horizontal="right"/>
    </xf>
    <xf numFmtId="165" fontId="3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Alignment="1"/>
    <xf numFmtId="0" fontId="41" fillId="0" borderId="11" xfId="0" applyFont="1" applyFill="1" applyBorder="1" applyAlignment="1"/>
    <xf numFmtId="0" fontId="41" fillId="0" borderId="0" xfId="0" applyFont="1" applyFill="1" applyBorder="1" applyAlignment="1"/>
    <xf numFmtId="3" fontId="34" fillId="0" borderId="0" xfId="0" applyNumberFormat="1" applyFont="1" applyFill="1" applyAlignment="1">
      <alignment horizontal="right" vertical="center"/>
    </xf>
    <xf numFmtId="165" fontId="34" fillId="0" borderId="0" xfId="0" applyNumberFormat="1" applyFont="1" applyFill="1" applyAlignment="1">
      <alignment vertical="center"/>
    </xf>
    <xf numFmtId="165" fontId="38" fillId="0" borderId="10" xfId="0" applyNumberFormat="1" applyFont="1" applyFill="1" applyBorder="1" applyAlignment="1">
      <alignment vertical="center"/>
    </xf>
    <xf numFmtId="164" fontId="42" fillId="0" borderId="0" xfId="0" applyNumberFormat="1" applyFont="1" applyFill="1" applyAlignment="1"/>
    <xf numFmtId="165" fontId="37" fillId="0" borderId="0" xfId="0" applyNumberFormat="1" applyFont="1" applyFill="1" applyAlignment="1">
      <alignment vertical="top"/>
    </xf>
    <xf numFmtId="165" fontId="37" fillId="0" borderId="10" xfId="0" applyNumberFormat="1" applyFont="1" applyFill="1" applyBorder="1" applyAlignment="1">
      <alignment vertical="top"/>
    </xf>
    <xf numFmtId="164" fontId="37" fillId="0" borderId="10" xfId="0" applyNumberFormat="1" applyFont="1" applyFill="1" applyBorder="1" applyAlignment="1">
      <alignment vertical="top"/>
    </xf>
    <xf numFmtId="3" fontId="37" fillId="0" borderId="10" xfId="0" applyNumberFormat="1" applyFont="1" applyFill="1" applyBorder="1" applyAlignment="1">
      <alignment horizontal="right" vertical="top"/>
    </xf>
    <xf numFmtId="167" fontId="37" fillId="0" borderId="10" xfId="0" applyNumberFormat="1" applyFont="1" applyFill="1" applyBorder="1" applyAlignment="1">
      <alignment horizontal="right" vertical="top"/>
    </xf>
    <xf numFmtId="166" fontId="37" fillId="0" borderId="10" xfId="39" applyNumberFormat="1" applyFont="1" applyFill="1" applyBorder="1" applyAlignment="1">
      <alignment horizontal="center" vertical="top"/>
    </xf>
    <xf numFmtId="0" fontId="37" fillId="0" borderId="10" xfId="0" applyFont="1" applyFill="1" applyBorder="1" applyAlignment="1">
      <alignment vertical="top"/>
    </xf>
    <xf numFmtId="164" fontId="37" fillId="0" borderId="0" xfId="0" applyNumberFormat="1" applyFont="1" applyFill="1" applyAlignment="1">
      <alignment vertical="top"/>
    </xf>
    <xf numFmtId="0" fontId="37" fillId="0" borderId="0" xfId="0" applyFont="1" applyFill="1" applyAlignment="1">
      <alignment vertical="center"/>
    </xf>
    <xf numFmtId="164" fontId="38" fillId="0" borderId="0" xfId="0" applyNumberFormat="1" applyFont="1" applyFill="1" applyAlignment="1">
      <alignment vertical="center"/>
    </xf>
    <xf numFmtId="165" fontId="38" fillId="0" borderId="0" xfId="0" applyNumberFormat="1" applyFont="1" applyFill="1" applyAlignment="1">
      <alignment vertical="center"/>
    </xf>
    <xf numFmtId="164" fontId="38" fillId="0" borderId="0" xfId="0" applyNumberFormat="1" applyFont="1" applyFill="1" applyBorder="1" applyAlignment="1">
      <alignment vertical="center"/>
    </xf>
    <xf numFmtId="170" fontId="38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5" fontId="38" fillId="0" borderId="0" xfId="0" applyNumberFormat="1" applyFont="1" applyFill="1" applyBorder="1" applyAlignment="1">
      <alignment horizontal="right" vertical="center"/>
    </xf>
    <xf numFmtId="166" fontId="37" fillId="0" borderId="0" xfId="39" applyNumberFormat="1" applyFont="1" applyFill="1" applyAlignment="1">
      <alignment horizontal="center" vertical="center"/>
    </xf>
    <xf numFmtId="165" fontId="38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5" fontId="38" fillId="0" borderId="0" xfId="0" applyNumberFormat="1" applyFont="1" applyFill="1" applyAlignment="1">
      <alignment horizontal="right" vertical="center"/>
    </xf>
    <xf numFmtId="164" fontId="43" fillId="0" borderId="0" xfId="0" applyNumberFormat="1" applyFont="1" applyFill="1" applyAlignment="1"/>
    <xf numFmtId="164" fontId="37" fillId="0" borderId="0" xfId="0" applyNumberFormat="1" applyFont="1" applyFill="1" applyAlignment="1">
      <alignment vertical="center"/>
    </xf>
    <xf numFmtId="165" fontId="43" fillId="0" borderId="11" xfId="0" applyNumberFormat="1" applyFont="1" applyFill="1" applyBorder="1" applyAlignment="1"/>
    <xf numFmtId="165" fontId="43" fillId="0" borderId="0" xfId="0" applyNumberFormat="1" applyFont="1" applyFill="1" applyAlignment="1"/>
    <xf numFmtId="165" fontId="43" fillId="0" borderId="10" xfId="0" applyNumberFormat="1" applyFont="1" applyFill="1" applyBorder="1" applyAlignment="1">
      <alignment vertical="top"/>
    </xf>
    <xf numFmtId="164" fontId="37" fillId="0" borderId="0" xfId="0" applyNumberFormat="1" applyFont="1" applyFill="1" applyBorder="1" applyAlignment="1">
      <alignment vertical="top"/>
    </xf>
    <xf numFmtId="164" fontId="38" fillId="0" borderId="11" xfId="0" applyNumberFormat="1" applyFont="1" applyFill="1" applyBorder="1" applyAlignment="1">
      <alignment vertical="center"/>
    </xf>
    <xf numFmtId="168" fontId="33" fillId="0" borderId="0" xfId="0" applyNumberFormat="1" applyFont="1" applyFill="1" applyAlignment="1">
      <alignment horizontal="right" vertical="center"/>
    </xf>
    <xf numFmtId="5" fontId="33" fillId="0" borderId="0" xfId="0" applyNumberFormat="1" applyFont="1" applyFill="1" applyAlignment="1">
      <alignment horizontal="right" vertical="center"/>
    </xf>
    <xf numFmtId="168" fontId="33" fillId="0" borderId="11" xfId="0" applyNumberFormat="1" applyFont="1" applyFill="1" applyBorder="1" applyAlignment="1">
      <alignment vertical="center"/>
    </xf>
    <xf numFmtId="168" fontId="33" fillId="0" borderId="0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164" fontId="33" fillId="0" borderId="0" xfId="0" applyNumberFormat="1" applyFont="1" applyFill="1" applyAlignment="1">
      <alignment vertical="center"/>
    </xf>
    <xf numFmtId="164" fontId="34" fillId="0" borderId="0" xfId="0" applyNumberFormat="1" applyFont="1" applyFill="1" applyBorder="1" applyAlignment="1"/>
    <xf numFmtId="168" fontId="42" fillId="0" borderId="0" xfId="0" applyNumberFormat="1" applyFont="1" applyFill="1" applyAlignment="1">
      <alignment horizontal="right"/>
    </xf>
    <xf numFmtId="169" fontId="42" fillId="0" borderId="0" xfId="0" applyNumberFormat="1" applyFont="1" applyFill="1" applyAlignment="1">
      <alignment horizontal="right"/>
    </xf>
    <xf numFmtId="5" fontId="42" fillId="0" borderId="0" xfId="0" applyNumberFormat="1" applyFont="1" applyFill="1" applyAlignment="1">
      <alignment horizontal="right"/>
    </xf>
    <xf numFmtId="164" fontId="34" fillId="0" borderId="0" xfId="0" applyNumberFormat="1" applyFont="1" applyFill="1" applyAlignment="1">
      <alignment vertical="center"/>
    </xf>
    <xf numFmtId="164" fontId="35" fillId="0" borderId="0" xfId="0" applyNumberFormat="1" applyFont="1" applyFill="1" applyAlignment="1">
      <alignment vertical="center"/>
    </xf>
    <xf numFmtId="168" fontId="34" fillId="0" borderId="0" xfId="0" applyNumberFormat="1" applyFont="1" applyFill="1" applyAlignment="1">
      <alignment horizontal="right" vertical="center"/>
    </xf>
    <xf numFmtId="5" fontId="34" fillId="0" borderId="0" xfId="0" applyNumberFormat="1" applyFont="1" applyFill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164" fontId="38" fillId="0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39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/>
    </xf>
    <xf numFmtId="0" fontId="32" fillId="0" borderId="10" xfId="0" applyFont="1" applyFill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Berkeley" pitchFamily="18" charset="0"/>
              </a:defRPr>
            </a:pPr>
            <a:r>
              <a:rPr lang="en-US" sz="1600">
                <a:latin typeface="Berkeley" pitchFamily="18" charset="0"/>
              </a:rPr>
              <a:t>Donor Designation for Gifts</a:t>
            </a:r>
          </a:p>
          <a:p>
            <a:pPr>
              <a:defRPr sz="1600">
                <a:latin typeface="Berkeley" pitchFamily="18" charset="0"/>
              </a:defRPr>
            </a:pPr>
            <a:r>
              <a:rPr lang="en-US" sz="1600">
                <a:latin typeface="Berkeley" pitchFamily="18" charset="0"/>
              </a:rPr>
              <a:t>2016-2017</a:t>
            </a:r>
          </a:p>
        </c:rich>
      </c:tx>
      <c:layout>
        <c:manualLayout>
          <c:xMode val="edge"/>
          <c:yMode val="edge"/>
          <c:x val="0.3217915476163693"/>
          <c:y val="1.9210629680069903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659-4E22-9D1D-491307922405}"/>
              </c:ext>
            </c:extLst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659-4E22-9D1D-49130792240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659-4E22-9D1D-491307922405}"/>
              </c:ext>
            </c:extLst>
          </c:dPt>
          <c:dPt>
            <c:idx val="3"/>
            <c:bubble3D val="0"/>
            <c:spPr>
              <a:solidFill>
                <a:srgbClr val="00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659-4E22-9D1D-491307922405}"/>
              </c:ext>
            </c:extLst>
          </c:dPt>
          <c:dLbls>
            <c:dLbl>
              <c:idx val="0"/>
              <c:layout>
                <c:manualLayout>
                  <c:x val="1.5437510470765466E-2"/>
                  <c:y val="-5.66910517824326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>
                      <a:latin typeface="Univers 55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659-4E22-9D1D-491307922405}"/>
                </c:ext>
                <c:ext xmlns:c15="http://schemas.microsoft.com/office/drawing/2012/chart" uri="{CE6537A1-D6FC-4f65-9D91-7224C49458BB}">
                  <c15:layout>
                    <c:manualLayout>
                      <c:w val="0.23897684609534389"/>
                      <c:h val="0.13159281330847886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0003208242586691"/>
                  <c:y val="-1.853147364667120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>
                      <a:latin typeface="Univers 55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659-4E22-9D1D-491307922405}"/>
                </c:ext>
                <c:ext xmlns:c15="http://schemas.microsoft.com/office/drawing/2012/chart" uri="{CE6537A1-D6FC-4f65-9D91-7224C49458BB}">
                  <c15:layout>
                    <c:manualLayout>
                      <c:w val="0.28063226671134189"/>
                      <c:h val="0.1334309271516666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2.29008209080248E-2"/>
                  <c:y val="5.52997552886387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>
                      <a:latin typeface="Univers 55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659-4E22-9D1D-491307922405}"/>
                </c:ext>
                <c:ext xmlns:c15="http://schemas.microsoft.com/office/drawing/2012/chart" uri="{CE6537A1-D6FC-4f65-9D91-7224C49458BB}">
                  <c15:layout>
                    <c:manualLayout>
                      <c:w val="0.2107835483330541"/>
                      <c:h val="0.15975294623843747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5.4995392863126165E-2"/>
                  <c:y val="2.1068452184511643E-2"/>
                </c:manualLayout>
              </c:layout>
              <c:tx>
                <c:rich>
                  <a:bodyPr anchor="ctr" anchorCtr="0"/>
                  <a:lstStyle/>
                  <a:p>
                    <a:pPr>
                      <a:defRPr sz="1050">
                        <a:latin typeface="Univers 55" pitchFamily="34" charset="0"/>
                      </a:defRPr>
                    </a:pPr>
                    <a:r>
                      <a:rPr lang="en-US" sz="1050"/>
                      <a:t>Buildings/Maintenance
11%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659-4E22-9D1D-491307922405}"/>
                </c:ext>
                <c:ext xmlns:c15="http://schemas.microsoft.com/office/drawing/2012/chart" uri="{CE6537A1-D6FC-4f65-9D91-7224C49458BB}">
                  <c15:layout>
                    <c:manualLayout>
                      <c:w val="0.25688707598223059"/>
                      <c:h val="0.14538589309225136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Univers 55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Sheet1!$A$2:$A$5</c:f>
              <c:strCache>
                <c:ptCount val="4"/>
                <c:pt idx="0">
                  <c:v>Student Financial Aid</c:v>
                </c:pt>
                <c:pt idx="1">
                  <c:v>Faculty and Staff Support</c:v>
                </c:pt>
                <c:pt idx="2">
                  <c:v>Colleges/Admin. Support</c:v>
                </c:pt>
                <c:pt idx="3">
                  <c:v>Buildings/Maintenance</c:v>
                </c:pt>
              </c:strCache>
            </c:strRef>
          </c:cat>
          <c:val>
            <c:numRef>
              <c:f>Sheet1!$B$2:$B$5</c:f>
              <c:numCache>
                <c:formatCode>0%</c:formatCode>
                <c:ptCount val="4"/>
                <c:pt idx="0">
                  <c:v>0.35907779508259502</c:v>
                </c:pt>
                <c:pt idx="1">
                  <c:v>0.19907490149020007</c:v>
                </c:pt>
                <c:pt idx="2">
                  <c:v>0.29068263248823412</c:v>
                </c:pt>
                <c:pt idx="3">
                  <c:v>0.15116467093897074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659-4E22-9D1D-491307922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7938</xdr:colOff>
      <xdr:row>0</xdr:row>
      <xdr:rowOff>-119498</xdr:rowOff>
    </xdr:from>
    <xdr:to>
      <xdr:col>47</xdr:col>
      <xdr:colOff>235585</xdr:colOff>
      <xdr:row>0</xdr:row>
      <xdr:rowOff>-119498</xdr:rowOff>
    </xdr:to>
    <xdr:sp macro="" textlink="">
      <xdr:nvSpPr>
        <xdr:cNvPr id="1067" name="Line 13">
          <a:extLst>
            <a:ext uri="{FF2B5EF4-FFF2-40B4-BE49-F238E27FC236}">
              <a16:creationId xmlns="" xmlns:a16="http://schemas.microsoft.com/office/drawing/2014/main" id="{00000000-0008-0000-0000-00002B040000}"/>
            </a:ext>
          </a:extLst>
        </xdr:cNvPr>
        <xdr:cNvSpPr>
          <a:spLocks noChangeAspect="1" noChangeShapeType="1"/>
        </xdr:cNvSpPr>
      </xdr:nvSpPr>
      <xdr:spPr bwMode="auto">
        <a:xfrm>
          <a:off x="7938" y="-119498"/>
          <a:ext cx="768096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37211</xdr:rowOff>
    </xdr:from>
    <xdr:to>
      <xdr:col>47</xdr:col>
      <xdr:colOff>0</xdr:colOff>
      <xdr:row>62</xdr:row>
      <xdr:rowOff>79374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55566</xdr:rowOff>
    </xdr:from>
    <xdr:to>
      <xdr:col>50</xdr:col>
      <xdr:colOff>37147</xdr:colOff>
      <xdr:row>1</xdr:row>
      <xdr:rowOff>2266</xdr:rowOff>
    </xdr:to>
    <xdr:grpSp>
      <xdr:nvGrpSpPr>
        <xdr:cNvPr id="6" name="Group 14">
          <a:extLst>
            <a:ext uri="{FF2B5EF4-FFF2-40B4-BE49-F238E27FC236}">
              <a16:creationId xmlns="" xmlns:a16="http://schemas.microsoft.com/office/drawing/2014/main" id="{00000000-0008-0000-0000-00003B040000}"/>
            </a:ext>
          </a:extLst>
        </xdr:cNvPr>
        <xdr:cNvGrpSpPr>
          <a:grpSpLocks/>
        </xdr:cNvGrpSpPr>
      </xdr:nvGrpSpPr>
      <xdr:grpSpPr bwMode="auto">
        <a:xfrm>
          <a:off x="0" y="55566"/>
          <a:ext cx="8871585" cy="137200"/>
          <a:chOff x="1" y="11"/>
          <a:chExt cx="842" cy="18"/>
        </a:xfrm>
      </xdr:grpSpPr>
      <xdr:pic>
        <xdr:nvPicPr>
          <xdr:cNvPr id="7" name="Picture 15">
            <a:extLst>
              <a:ext uri="{FF2B5EF4-FFF2-40B4-BE49-F238E27FC236}">
                <a16:creationId xmlns="" xmlns:a16="http://schemas.microsoft.com/office/drawing/2014/main" id="{00000000-0008-0000-0000-00003C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6" y="11"/>
            <a:ext cx="114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8" name="Line 16">
            <a:extLst>
              <a:ext uri="{FF2B5EF4-FFF2-40B4-BE49-F238E27FC236}">
                <a16:creationId xmlns="" xmlns:a16="http://schemas.microsoft.com/office/drawing/2014/main" id="{00000000-0008-0000-0000-00003D040000}"/>
              </a:ext>
            </a:extLst>
          </xdr:cNvPr>
          <xdr:cNvSpPr>
            <a:spLocks noChangeShapeType="1"/>
          </xdr:cNvSpPr>
        </xdr:nvSpPr>
        <xdr:spPr bwMode="auto">
          <a:xfrm>
            <a:off x="1" y="29"/>
            <a:ext cx="842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21"/>
  <sheetViews>
    <sheetView showGridLines="0" tabSelected="1" view="pageBreakPreview" zoomScale="120" zoomScaleNormal="130" zoomScaleSheetLayoutView="120" workbookViewId="0"/>
  </sheetViews>
  <sheetFormatPr defaultColWidth="11.42578125" defaultRowHeight="12.75"/>
  <cols>
    <col min="1" max="2" width="1.7109375" style="20" customWidth="1"/>
    <col min="3" max="3" width="19.85546875" style="20" customWidth="1"/>
    <col min="4" max="4" width="10.140625" style="19" hidden="1" customWidth="1"/>
    <col min="5" max="5" width="0.85546875" style="19" hidden="1" customWidth="1"/>
    <col min="6" max="6" width="10.140625" style="20" hidden="1" customWidth="1"/>
    <col min="7" max="7" width="0.85546875" style="20" hidden="1" customWidth="1"/>
    <col min="8" max="8" width="10.140625" style="20" hidden="1" customWidth="1"/>
    <col min="9" max="9" width="0.85546875" style="20" hidden="1" customWidth="1"/>
    <col min="10" max="10" width="10.140625" style="20" hidden="1" customWidth="1"/>
    <col min="11" max="11" width="0.85546875" style="20" hidden="1" customWidth="1"/>
    <col min="12" max="12" width="10.140625" style="20" hidden="1" customWidth="1"/>
    <col min="13" max="13" width="0.42578125" style="20" hidden="1" customWidth="1"/>
    <col min="14" max="14" width="10.140625" style="20" hidden="1" customWidth="1"/>
    <col min="15" max="15" width="0.85546875" style="20" hidden="1" customWidth="1"/>
    <col min="16" max="16" width="10.140625" style="20" hidden="1" customWidth="1"/>
    <col min="17" max="17" width="0.85546875" style="20" hidden="1" customWidth="1"/>
    <col min="18" max="18" width="10.140625" style="20" hidden="1" customWidth="1"/>
    <col min="19" max="19" width="0.85546875" style="20" hidden="1" customWidth="1"/>
    <col min="20" max="20" width="10.140625" style="20" hidden="1" customWidth="1"/>
    <col min="21" max="21" width="0.85546875" style="20" hidden="1" customWidth="1"/>
    <col min="22" max="22" width="10.140625" style="20" hidden="1" customWidth="1"/>
    <col min="23" max="23" width="0.85546875" style="20" hidden="1" customWidth="1"/>
    <col min="24" max="24" width="10.140625" style="20" hidden="1" customWidth="1"/>
    <col min="25" max="25" width="0.85546875" style="20" hidden="1" customWidth="1"/>
    <col min="26" max="26" width="10.140625" style="20" hidden="1" customWidth="1"/>
    <col min="27" max="27" width="0.85546875" style="20" hidden="1" customWidth="1"/>
    <col min="28" max="28" width="10.140625" style="20" hidden="1" customWidth="1"/>
    <col min="29" max="29" width="0.85546875" style="20" hidden="1" customWidth="1"/>
    <col min="30" max="30" width="10.85546875" style="20" hidden="1" customWidth="1"/>
    <col min="31" max="31" width="0.5703125" style="20" customWidth="1"/>
    <col min="32" max="32" width="10.140625" style="20" customWidth="1"/>
    <col min="33" max="33" width="1.140625" style="20" customWidth="1"/>
    <col min="34" max="34" width="9.7109375" style="20" customWidth="1"/>
    <col min="35" max="35" width="1.140625" style="20" customWidth="1"/>
    <col min="36" max="36" width="9.7109375" style="20" customWidth="1"/>
    <col min="37" max="37" width="1.140625" style="20" customWidth="1"/>
    <col min="38" max="38" width="9.7109375" style="20" customWidth="1"/>
    <col min="39" max="39" width="1.140625" style="20" customWidth="1"/>
    <col min="40" max="40" width="9.7109375" style="20" customWidth="1"/>
    <col min="41" max="41" width="1.140625" style="20" customWidth="1"/>
    <col min="42" max="42" width="9.7109375" style="20" customWidth="1"/>
    <col min="43" max="43" width="1.140625" style="20" customWidth="1"/>
    <col min="44" max="44" width="9.7109375" style="20" customWidth="1"/>
    <col min="45" max="45" width="1.140625" style="20" customWidth="1"/>
    <col min="46" max="46" width="9.7109375" style="20" customWidth="1"/>
    <col min="47" max="47" width="1.140625" style="20" customWidth="1"/>
    <col min="48" max="48" width="9.7109375" style="20" customWidth="1"/>
    <col min="49" max="49" width="1.140625" style="20" customWidth="1"/>
    <col min="50" max="50" width="9.7109375" style="20" customWidth="1"/>
    <col min="51" max="51" width="0.85546875" style="20" customWidth="1"/>
    <col min="52" max="16384" width="11.42578125" style="20"/>
  </cols>
  <sheetData>
    <row r="1" spans="1:51" s="2" customFormat="1" ht="15" customHeight="1">
      <c r="A1" s="2" t="s">
        <v>0</v>
      </c>
      <c r="D1" s="13"/>
      <c r="E1" s="13"/>
    </row>
    <row r="2" spans="1:51" s="30" customFormat="1" ht="30" customHeight="1">
      <c r="A2" s="111" t="s">
        <v>11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60"/>
    </row>
    <row r="3" spans="1:51" s="3" customFormat="1" ht="15" customHeight="1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61"/>
    </row>
    <row r="4" spans="1:51" s="8" customFormat="1" ht="9.9499999999999993" customHeight="1">
      <c r="D4" s="1"/>
      <c r="E4" s="1"/>
      <c r="F4" s="1"/>
      <c r="G4" s="1"/>
      <c r="H4" s="1"/>
      <c r="I4" s="1"/>
      <c r="J4" s="1"/>
      <c r="K4" s="1"/>
      <c r="L4" s="1"/>
      <c r="M4" s="1"/>
      <c r="Q4" s="1"/>
    </row>
    <row r="5" spans="1:51" s="33" customFormat="1" ht="12.75" customHeight="1">
      <c r="A5" s="31"/>
      <c r="B5" s="31"/>
      <c r="C5" s="31"/>
      <c r="D5" s="32" t="s">
        <v>5</v>
      </c>
      <c r="E5" s="32"/>
      <c r="F5" s="32" t="s">
        <v>6</v>
      </c>
      <c r="G5" s="32"/>
      <c r="H5" s="32" t="s">
        <v>7</v>
      </c>
      <c r="I5" s="32"/>
      <c r="J5" s="32" t="s">
        <v>8</v>
      </c>
      <c r="K5" s="32"/>
      <c r="L5" s="32" t="s">
        <v>10</v>
      </c>
      <c r="M5" s="32"/>
      <c r="N5" s="32" t="s">
        <v>4</v>
      </c>
      <c r="O5" s="32"/>
      <c r="P5" s="32" t="s">
        <v>12</v>
      </c>
      <c r="Q5" s="32"/>
      <c r="R5" s="32" t="s">
        <v>16</v>
      </c>
      <c r="S5" s="32"/>
      <c r="T5" s="32" t="s">
        <v>17</v>
      </c>
      <c r="U5" s="32"/>
      <c r="V5" s="32" t="s">
        <v>27</v>
      </c>
      <c r="W5" s="32"/>
      <c r="X5" s="32" t="s">
        <v>35</v>
      </c>
      <c r="Y5" s="32"/>
      <c r="Z5" s="32" t="s">
        <v>36</v>
      </c>
      <c r="AA5" s="32"/>
      <c r="AB5" s="32" t="s">
        <v>37</v>
      </c>
      <c r="AC5" s="31"/>
      <c r="AD5" s="32" t="s">
        <v>38</v>
      </c>
      <c r="AE5" s="32"/>
      <c r="AF5" s="32" t="s">
        <v>41</v>
      </c>
      <c r="AG5" s="32"/>
      <c r="AH5" s="114" t="s">
        <v>39</v>
      </c>
      <c r="AI5" s="114"/>
      <c r="AJ5" s="114" t="s">
        <v>40</v>
      </c>
      <c r="AK5" s="114"/>
      <c r="AL5" s="114" t="s">
        <v>42</v>
      </c>
      <c r="AM5" s="114"/>
      <c r="AN5" s="114" t="s">
        <v>43</v>
      </c>
      <c r="AO5" s="114"/>
      <c r="AP5" s="114" t="s">
        <v>72</v>
      </c>
      <c r="AQ5" s="114"/>
      <c r="AR5" s="114" t="s">
        <v>73</v>
      </c>
      <c r="AS5" s="114"/>
      <c r="AT5" s="114" t="s">
        <v>74</v>
      </c>
      <c r="AU5" s="114"/>
      <c r="AV5" s="114" t="s">
        <v>75</v>
      </c>
      <c r="AW5" s="114"/>
      <c r="AX5" s="114" t="s">
        <v>76</v>
      </c>
      <c r="AY5" s="114"/>
    </row>
    <row r="6" spans="1:51" s="33" customFormat="1" ht="12.75" customHeight="1">
      <c r="A6" s="62" t="s">
        <v>21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1:51" s="104" customFormat="1" ht="12.75" customHeight="1">
      <c r="B7" s="104" t="s">
        <v>22</v>
      </c>
      <c r="AQ7" s="105"/>
      <c r="AS7" s="105"/>
      <c r="AU7" s="105"/>
      <c r="AW7" s="105"/>
    </row>
    <row r="8" spans="1:51" s="104" customFormat="1" ht="12.75" customHeight="1">
      <c r="C8" s="104" t="s">
        <v>84</v>
      </c>
      <c r="D8" s="106">
        <v>19777</v>
      </c>
      <c r="E8" s="106"/>
      <c r="F8" s="106">
        <v>23642</v>
      </c>
      <c r="G8" s="106"/>
      <c r="H8" s="106">
        <v>24786</v>
      </c>
      <c r="I8" s="106"/>
      <c r="J8" s="106">
        <v>32151</v>
      </c>
      <c r="K8" s="106"/>
      <c r="L8" s="106">
        <v>48021</v>
      </c>
      <c r="M8" s="106"/>
      <c r="N8" s="106">
        <v>37039</v>
      </c>
      <c r="O8" s="106"/>
      <c r="P8" s="106">
        <v>128068</v>
      </c>
      <c r="Q8" s="107"/>
      <c r="R8" s="106">
        <v>49659</v>
      </c>
      <c r="S8" s="107"/>
      <c r="T8" s="106">
        <v>57404</v>
      </c>
      <c r="U8" s="107"/>
      <c r="V8" s="106">
        <v>46650</v>
      </c>
      <c r="W8" s="107"/>
      <c r="X8" s="106">
        <v>192667</v>
      </c>
      <c r="Y8" s="107"/>
      <c r="Z8" s="106">
        <v>46856</v>
      </c>
      <c r="AB8" s="106">
        <v>55088</v>
      </c>
      <c r="AD8" s="106">
        <v>69995</v>
      </c>
      <c r="AF8" s="106">
        <v>76226</v>
      </c>
      <c r="AH8" s="106">
        <v>64878</v>
      </c>
      <c r="AJ8" s="106">
        <v>59681</v>
      </c>
      <c r="AL8" s="106">
        <v>63378</v>
      </c>
      <c r="AN8" s="106">
        <v>61132</v>
      </c>
      <c r="AP8" s="106">
        <v>61815</v>
      </c>
      <c r="AQ8" s="105"/>
      <c r="AR8" s="106">
        <v>65377</v>
      </c>
      <c r="AS8" s="105"/>
      <c r="AT8" s="106">
        <v>106021</v>
      </c>
      <c r="AU8" s="105"/>
      <c r="AV8" s="106">
        <v>91574</v>
      </c>
      <c r="AW8" s="105"/>
      <c r="AX8" s="106">
        <v>178353</v>
      </c>
    </row>
    <row r="9" spans="1:51" s="65" customFormat="1" ht="12.75" customHeight="1">
      <c r="B9" s="65" t="s">
        <v>2</v>
      </c>
      <c r="D9" s="64">
        <v>2004</v>
      </c>
      <c r="E9" s="64"/>
      <c r="F9" s="64">
        <v>1180</v>
      </c>
      <c r="G9" s="64"/>
      <c r="H9" s="64">
        <v>5340</v>
      </c>
      <c r="I9" s="64"/>
      <c r="J9" s="64">
        <v>1693</v>
      </c>
      <c r="K9" s="64"/>
      <c r="L9" s="64">
        <v>9309</v>
      </c>
      <c r="M9" s="64"/>
      <c r="N9" s="64">
        <v>12178</v>
      </c>
      <c r="O9" s="64"/>
      <c r="P9" s="64">
        <v>1511</v>
      </c>
      <c r="Q9" s="107"/>
      <c r="R9" s="64">
        <v>1763</v>
      </c>
      <c r="S9" s="107"/>
      <c r="T9" s="64">
        <v>2505</v>
      </c>
      <c r="U9" s="107"/>
      <c r="V9" s="64">
        <v>196</v>
      </c>
      <c r="W9" s="107"/>
      <c r="X9" s="64">
        <v>2040</v>
      </c>
      <c r="Y9" s="107"/>
      <c r="Z9" s="64">
        <v>8199</v>
      </c>
      <c r="AB9" s="64">
        <v>1945</v>
      </c>
      <c r="AD9" s="64">
        <v>1201</v>
      </c>
      <c r="AF9" s="64">
        <v>2312</v>
      </c>
      <c r="AH9" s="64">
        <v>1996</v>
      </c>
      <c r="AJ9" s="64">
        <v>2192</v>
      </c>
      <c r="AL9" s="64">
        <v>3175</v>
      </c>
      <c r="AN9" s="64">
        <v>2039</v>
      </c>
      <c r="AP9" s="64">
        <v>2018</v>
      </c>
      <c r="AR9" s="64">
        <v>1081</v>
      </c>
      <c r="AT9" s="64">
        <v>287</v>
      </c>
      <c r="AV9" s="64">
        <v>1143</v>
      </c>
      <c r="AX9" s="64">
        <v>2243</v>
      </c>
    </row>
    <row r="10" spans="1:51" s="45" customFormat="1" ht="15" customHeight="1">
      <c r="B10" s="45" t="s">
        <v>85</v>
      </c>
      <c r="D10" s="46">
        <v>14940</v>
      </c>
      <c r="E10" s="46"/>
      <c r="F10" s="46">
        <v>15389</v>
      </c>
      <c r="G10" s="46"/>
      <c r="H10" s="46">
        <v>15238</v>
      </c>
      <c r="I10" s="46"/>
      <c r="J10" s="46">
        <v>1868</v>
      </c>
      <c r="K10" s="46"/>
      <c r="L10" s="46">
        <v>1750</v>
      </c>
      <c r="M10" s="46"/>
      <c r="N10" s="46">
        <v>897</v>
      </c>
      <c r="O10" s="46"/>
      <c r="P10" s="46">
        <v>443</v>
      </c>
      <c r="Q10" s="39"/>
      <c r="R10" s="46">
        <v>597</v>
      </c>
      <c r="S10" s="39"/>
      <c r="T10" s="46">
        <v>810</v>
      </c>
      <c r="U10" s="39"/>
      <c r="V10" s="46">
        <v>519</v>
      </c>
      <c r="W10" s="39"/>
      <c r="X10" s="46">
        <v>326</v>
      </c>
      <c r="Y10" s="39"/>
      <c r="Z10" s="46"/>
      <c r="AB10" s="46"/>
      <c r="AD10" s="46"/>
      <c r="AF10" s="64"/>
      <c r="AG10" s="65"/>
      <c r="AH10" s="64">
        <v>8654</v>
      </c>
      <c r="AI10" s="65"/>
      <c r="AJ10" s="64">
        <v>1759</v>
      </c>
      <c r="AK10" s="65"/>
      <c r="AL10" s="64">
        <v>2649</v>
      </c>
      <c r="AM10" s="65"/>
      <c r="AN10" s="64">
        <v>1105</v>
      </c>
      <c r="AO10" s="65"/>
      <c r="AP10" s="64">
        <v>956</v>
      </c>
      <c r="AQ10" s="65"/>
      <c r="AR10" s="64">
        <v>790</v>
      </c>
      <c r="AS10" s="65"/>
      <c r="AT10" s="64">
        <v>0</v>
      </c>
      <c r="AU10" s="65"/>
      <c r="AV10" s="64">
        <v>6205</v>
      </c>
      <c r="AW10" s="65"/>
      <c r="AX10" s="64">
        <v>189</v>
      </c>
    </row>
    <row r="11" spans="1:51" s="34" customFormat="1" ht="12.75" customHeight="1">
      <c r="A11" s="100"/>
      <c r="B11" s="100"/>
      <c r="C11" s="36" t="s">
        <v>9</v>
      </c>
      <c r="D11" s="101">
        <v>36721</v>
      </c>
      <c r="E11" s="101"/>
      <c r="F11" s="101">
        <v>40211</v>
      </c>
      <c r="G11" s="101"/>
      <c r="H11" s="101">
        <v>45364</v>
      </c>
      <c r="I11" s="101"/>
      <c r="J11" s="101">
        <v>35712</v>
      </c>
      <c r="K11" s="101"/>
      <c r="L11" s="101">
        <v>59080</v>
      </c>
      <c r="M11" s="101"/>
      <c r="N11" s="101">
        <v>50114</v>
      </c>
      <c r="O11" s="101"/>
      <c r="P11" s="102">
        <v>130022</v>
      </c>
      <c r="Q11" s="103"/>
      <c r="R11" s="102">
        <v>52019</v>
      </c>
      <c r="S11" s="103"/>
      <c r="T11" s="102">
        <v>60719</v>
      </c>
      <c r="U11" s="103"/>
      <c r="V11" s="102">
        <v>47365</v>
      </c>
      <c r="W11" s="103"/>
      <c r="X11" s="102">
        <v>195033</v>
      </c>
      <c r="Y11" s="103"/>
      <c r="Z11" s="102">
        <v>55055</v>
      </c>
      <c r="AA11" s="67"/>
      <c r="AB11" s="102">
        <v>57033</v>
      </c>
      <c r="AC11" s="67"/>
      <c r="AD11" s="102">
        <v>71196</v>
      </c>
      <c r="AE11" s="67"/>
      <c r="AF11" s="35">
        <v>78538</v>
      </c>
      <c r="AG11" s="35"/>
      <c r="AH11" s="35">
        <v>75528</v>
      </c>
      <c r="AI11" s="35"/>
      <c r="AJ11" s="35">
        <v>63632</v>
      </c>
      <c r="AK11" s="35"/>
      <c r="AL11" s="35">
        <v>69202</v>
      </c>
      <c r="AM11" s="35"/>
      <c r="AN11" s="35">
        <v>64276</v>
      </c>
      <c r="AO11" s="35"/>
      <c r="AP11" s="35">
        <v>64789</v>
      </c>
      <c r="AQ11" s="35"/>
      <c r="AR11" s="35">
        <v>67248</v>
      </c>
      <c r="AS11" s="35"/>
      <c r="AT11" s="35">
        <v>106308</v>
      </c>
      <c r="AU11" s="35"/>
      <c r="AV11" s="35">
        <f>SUM(AV8:AV10)</f>
        <v>98922</v>
      </c>
      <c r="AW11" s="35"/>
      <c r="AX11" s="35">
        <f>SUM(AX8:AX10)</f>
        <v>180785</v>
      </c>
    </row>
    <row r="12" spans="1:51" s="37" customFormat="1" ht="20.100000000000001" customHeight="1">
      <c r="A12" s="63" t="s">
        <v>23</v>
      </c>
      <c r="B12" s="63"/>
      <c r="C12" s="63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38"/>
      <c r="AJ12" s="38"/>
      <c r="AL12" s="38"/>
      <c r="AN12" s="38"/>
      <c r="AP12" s="38"/>
      <c r="AR12" s="38"/>
      <c r="AT12" s="38"/>
      <c r="AV12" s="38"/>
      <c r="AX12" s="38"/>
    </row>
    <row r="13" spans="1:51" s="65" customFormat="1" ht="12.75" customHeight="1">
      <c r="B13" s="65" t="s">
        <v>18</v>
      </c>
      <c r="D13" s="64">
        <v>7780</v>
      </c>
      <c r="E13" s="64"/>
      <c r="F13" s="64">
        <v>11242</v>
      </c>
      <c r="G13" s="64"/>
      <c r="H13" s="64">
        <v>10233</v>
      </c>
      <c r="I13" s="64"/>
      <c r="J13" s="64">
        <v>13867</v>
      </c>
      <c r="K13" s="64"/>
      <c r="L13" s="64">
        <v>18879</v>
      </c>
      <c r="M13" s="64"/>
      <c r="N13" s="64">
        <v>29845</v>
      </c>
      <c r="O13" s="64"/>
      <c r="P13" s="64">
        <v>13443</v>
      </c>
      <c r="Q13" s="107"/>
      <c r="R13" s="64">
        <v>11006</v>
      </c>
      <c r="S13" s="107"/>
      <c r="T13" s="64">
        <v>5424</v>
      </c>
      <c r="U13" s="107"/>
      <c r="V13" s="64">
        <v>9716</v>
      </c>
      <c r="W13" s="107"/>
      <c r="X13" s="64">
        <v>22985</v>
      </c>
      <c r="Y13" s="107"/>
      <c r="Z13" s="64">
        <v>29019</v>
      </c>
      <c r="AB13" s="64">
        <v>20596</v>
      </c>
      <c r="AD13" s="64">
        <v>34467</v>
      </c>
      <c r="AF13" s="64">
        <v>57064</v>
      </c>
      <c r="AH13" s="64">
        <v>29936</v>
      </c>
      <c r="AJ13" s="64">
        <v>30826</v>
      </c>
      <c r="AL13" s="64">
        <v>23236</v>
      </c>
      <c r="AN13" s="64">
        <v>27655</v>
      </c>
      <c r="AP13" s="64">
        <v>20795</v>
      </c>
      <c r="AR13" s="64">
        <v>40290</v>
      </c>
      <c r="AT13" s="64">
        <v>40105</v>
      </c>
      <c r="AV13" s="64">
        <v>23173</v>
      </c>
      <c r="AX13" s="64">
        <v>31543</v>
      </c>
    </row>
    <row r="14" spans="1:51" s="65" customFormat="1" ht="12.75" customHeight="1">
      <c r="B14" s="65" t="s">
        <v>19</v>
      </c>
    </row>
    <row r="15" spans="1:51" s="45" customFormat="1" ht="12.75" customHeight="1">
      <c r="C15" s="45" t="s">
        <v>20</v>
      </c>
      <c r="D15" s="46">
        <v>16476</v>
      </c>
      <c r="E15" s="46"/>
      <c r="F15" s="46">
        <v>12691</v>
      </c>
      <c r="G15" s="46"/>
      <c r="H15" s="46">
        <v>19958</v>
      </c>
      <c r="I15" s="46"/>
      <c r="J15" s="46">
        <v>50504</v>
      </c>
      <c r="K15" s="46"/>
      <c r="L15" s="46">
        <v>25575</v>
      </c>
      <c r="M15" s="46"/>
      <c r="N15" s="46">
        <v>44244</v>
      </c>
      <c r="O15" s="46"/>
      <c r="P15" s="46">
        <v>48126</v>
      </c>
      <c r="Q15" s="39"/>
      <c r="R15" s="46">
        <v>37886</v>
      </c>
      <c r="S15" s="39"/>
      <c r="T15" s="46">
        <v>32526</v>
      </c>
      <c r="U15" s="39"/>
      <c r="V15" s="46">
        <v>16286</v>
      </c>
      <c r="W15" s="39"/>
      <c r="X15" s="46">
        <v>22312</v>
      </c>
      <c r="Y15" s="39"/>
      <c r="Z15" s="46">
        <v>27039</v>
      </c>
      <c r="AB15" s="46">
        <v>37700</v>
      </c>
      <c r="AD15" s="46">
        <v>45645</v>
      </c>
      <c r="AF15" s="46">
        <v>45658</v>
      </c>
      <c r="AH15" s="46">
        <v>60189</v>
      </c>
      <c r="AJ15" s="46">
        <v>41545</v>
      </c>
      <c r="AL15" s="46">
        <v>48040</v>
      </c>
      <c r="AN15" s="46">
        <v>47531</v>
      </c>
      <c r="AP15" s="46">
        <v>62461</v>
      </c>
      <c r="AR15" s="46">
        <v>46000</v>
      </c>
      <c r="AT15" s="46">
        <v>66328</v>
      </c>
      <c r="AV15" s="46">
        <v>53948</v>
      </c>
      <c r="AX15" s="46">
        <v>64856</v>
      </c>
    </row>
    <row r="16" spans="1:51" s="108" customFormat="1" ht="12.75" customHeight="1">
      <c r="B16" s="109" t="s">
        <v>25</v>
      </c>
      <c r="C16" s="109"/>
    </row>
    <row r="17" spans="1:51" s="44" customFormat="1" ht="12.75" customHeight="1">
      <c r="A17" s="40"/>
      <c r="B17" s="40"/>
      <c r="C17" s="40" t="s">
        <v>24</v>
      </c>
      <c r="D17" s="41">
        <v>-4096</v>
      </c>
      <c r="E17" s="41"/>
      <c r="F17" s="41">
        <v>-11373</v>
      </c>
      <c r="G17" s="41"/>
      <c r="H17" s="41">
        <v>-8059</v>
      </c>
      <c r="I17" s="41"/>
      <c r="J17" s="41">
        <v>-6971</v>
      </c>
      <c r="K17" s="41"/>
      <c r="L17" s="41">
        <v>-14522</v>
      </c>
      <c r="M17" s="41"/>
      <c r="N17" s="41">
        <v>-15581</v>
      </c>
      <c r="O17" s="41"/>
      <c r="P17" s="41">
        <v>-79081</v>
      </c>
      <c r="Q17" s="42"/>
      <c r="R17" s="41">
        <v>-30805</v>
      </c>
      <c r="S17" s="42"/>
      <c r="T17" s="41">
        <v>-32695</v>
      </c>
      <c r="U17" s="43"/>
      <c r="V17" s="41">
        <v>-18660</v>
      </c>
      <c r="W17" s="43"/>
      <c r="X17" s="41">
        <v>-31833</v>
      </c>
      <c r="Y17" s="43"/>
      <c r="Z17" s="41">
        <v>-27879</v>
      </c>
      <c r="AA17" s="40"/>
      <c r="AB17" s="41">
        <v>-23333</v>
      </c>
      <c r="AC17" s="40"/>
      <c r="AD17" s="41">
        <v>-45200</v>
      </c>
      <c r="AE17" s="40"/>
      <c r="AF17" s="41">
        <v>-45876</v>
      </c>
      <c r="AG17" s="40"/>
      <c r="AH17" s="41">
        <v>-37904</v>
      </c>
      <c r="AI17" s="40"/>
      <c r="AJ17" s="41">
        <v>-34921</v>
      </c>
      <c r="AK17" s="40"/>
      <c r="AL17" s="41">
        <v>-37203</v>
      </c>
      <c r="AM17" s="40"/>
      <c r="AN17" s="41">
        <v>-37566</v>
      </c>
      <c r="AO17" s="40"/>
      <c r="AP17" s="41">
        <v>-35368</v>
      </c>
      <c r="AQ17" s="40"/>
      <c r="AR17" s="41">
        <v>-34624</v>
      </c>
      <c r="AS17" s="40"/>
      <c r="AT17" s="41">
        <v>-47946</v>
      </c>
      <c r="AU17" s="40"/>
      <c r="AV17" s="41">
        <v>-45732</v>
      </c>
      <c r="AW17" s="40"/>
      <c r="AX17" s="41">
        <v>-42182</v>
      </c>
      <c r="AY17" s="40"/>
    </row>
    <row r="18" spans="1:51" s="99" customFormat="1" ht="20.100000000000001" customHeight="1">
      <c r="A18" s="93" t="s">
        <v>13</v>
      </c>
      <c r="B18" s="93"/>
      <c r="C18" s="93"/>
      <c r="D18" s="94">
        <v>56881</v>
      </c>
      <c r="E18" s="94"/>
      <c r="F18" s="94">
        <v>52771</v>
      </c>
      <c r="G18" s="94"/>
      <c r="H18" s="94">
        <v>67496</v>
      </c>
      <c r="I18" s="94"/>
      <c r="J18" s="94">
        <v>93112</v>
      </c>
      <c r="K18" s="94"/>
      <c r="L18" s="94">
        <v>89012</v>
      </c>
      <c r="M18" s="94"/>
      <c r="N18" s="94">
        <v>108622</v>
      </c>
      <c r="O18" s="94"/>
      <c r="P18" s="94">
        <v>112510</v>
      </c>
      <c r="Q18" s="94"/>
      <c r="R18" s="94">
        <v>70106</v>
      </c>
      <c r="S18" s="94"/>
      <c r="T18" s="94">
        <v>65974</v>
      </c>
      <c r="U18" s="95"/>
      <c r="V18" s="94">
        <v>54707</v>
      </c>
      <c r="W18" s="96">
        <v>208497</v>
      </c>
      <c r="X18" s="97">
        <v>208497</v>
      </c>
      <c r="Y18" s="97"/>
      <c r="Z18" s="97">
        <v>83234</v>
      </c>
      <c r="AA18" s="97"/>
      <c r="AB18" s="97">
        <v>91996</v>
      </c>
      <c r="AC18" s="97"/>
      <c r="AD18" s="97">
        <v>106108</v>
      </c>
      <c r="AE18" s="97">
        <v>135384</v>
      </c>
      <c r="AF18" s="97">
        <v>135384</v>
      </c>
      <c r="AG18" s="97"/>
      <c r="AH18" s="97">
        <v>127749</v>
      </c>
      <c r="AI18" s="97"/>
      <c r="AJ18" s="97">
        <v>101082</v>
      </c>
      <c r="AK18" s="97"/>
      <c r="AL18" s="97">
        <v>103275</v>
      </c>
      <c r="AM18" s="98"/>
      <c r="AN18" s="97">
        <v>101896</v>
      </c>
      <c r="AO18" s="98"/>
      <c r="AP18" s="97">
        <v>112677</v>
      </c>
      <c r="AQ18" s="98"/>
      <c r="AR18" s="97">
        <v>118914</v>
      </c>
      <c r="AS18" s="98"/>
      <c r="AT18" s="97">
        <v>164795</v>
      </c>
      <c r="AU18" s="98"/>
      <c r="AV18" s="97">
        <f>SUM(AV11:AV17)</f>
        <v>130311</v>
      </c>
      <c r="AW18" s="98"/>
      <c r="AX18" s="97">
        <f>SUM(AX11:AX17)</f>
        <v>235002</v>
      </c>
    </row>
    <row r="19" spans="1:51" s="99" customFormat="1" ht="20.100000000000001" customHeight="1">
      <c r="A19" s="79"/>
      <c r="B19" s="79"/>
      <c r="C19" s="79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5"/>
      <c r="V19" s="94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8"/>
      <c r="AN19" s="97"/>
      <c r="AO19" s="98"/>
      <c r="AP19" s="97"/>
      <c r="AQ19" s="98"/>
      <c r="AR19" s="97"/>
      <c r="AS19" s="98"/>
      <c r="AT19" s="97"/>
      <c r="AU19" s="98"/>
      <c r="AV19" s="97"/>
      <c r="AW19" s="98"/>
      <c r="AX19" s="97"/>
    </row>
    <row r="20" spans="1:51" s="99" customFormat="1" ht="20.100000000000001" hidden="1" customHeight="1">
      <c r="A20" s="79"/>
      <c r="B20" s="79"/>
      <c r="C20" s="79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5"/>
      <c r="V20" s="94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8"/>
      <c r="AN20" s="97"/>
      <c r="AO20" s="98"/>
      <c r="AP20" s="97"/>
      <c r="AQ20" s="98"/>
      <c r="AR20" s="97"/>
      <c r="AS20" s="98"/>
      <c r="AT20" s="97"/>
      <c r="AU20" s="98"/>
      <c r="AV20" s="97"/>
      <c r="AW20" s="98"/>
      <c r="AX20" s="97"/>
    </row>
    <row r="21" spans="1:51" s="6" customFormat="1" ht="15" hidden="1" customHeight="1">
      <c r="D21" s="14"/>
      <c r="E21" s="14"/>
    </row>
    <row r="22" spans="1:51" s="49" customFormat="1" ht="16.5" hidden="1" customHeight="1">
      <c r="A22" s="112" t="s">
        <v>82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</row>
    <row r="23" spans="1:51" s="49" customFormat="1" ht="16.5" hidden="1" customHeight="1">
      <c r="A23" s="112" t="s">
        <v>83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</row>
    <row r="24" spans="1:51" s="49" customFormat="1" ht="15" hidden="1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</row>
    <row r="25" spans="1:51" s="49" customFormat="1" ht="12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</row>
    <row r="26" spans="1:51" s="15" customFormat="1" ht="12" customHeight="1"/>
    <row r="27" spans="1:51" s="15" customFormat="1" ht="15" customHeight="1"/>
    <row r="28" spans="1:51" s="77" customFormat="1" ht="15" customHeight="1">
      <c r="A28" s="78"/>
      <c r="B28" s="78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84"/>
      <c r="AF28" s="66" t="s">
        <v>81</v>
      </c>
      <c r="AG28" s="110"/>
      <c r="AH28" s="66"/>
      <c r="AI28" s="110"/>
      <c r="AJ28" s="66"/>
      <c r="AK28" s="66"/>
      <c r="AL28" s="110"/>
      <c r="AM28" s="66"/>
      <c r="AN28" s="66" t="s">
        <v>77</v>
      </c>
      <c r="AO28" s="66"/>
      <c r="AP28" s="66"/>
      <c r="AQ28" s="66"/>
      <c r="AR28" s="66"/>
      <c r="AS28" s="66"/>
      <c r="AT28" s="66"/>
      <c r="AU28" s="88"/>
    </row>
    <row r="29" spans="1:51" s="51" customFormat="1" ht="14.1" customHeight="1">
      <c r="A29" s="50"/>
      <c r="B29" s="50"/>
      <c r="N29" s="50"/>
      <c r="O29" s="50"/>
      <c r="AF29" s="87" t="s">
        <v>28</v>
      </c>
      <c r="AH29" s="52">
        <v>199596</v>
      </c>
      <c r="AJ29" s="54">
        <f>AH29/AH33</f>
        <v>0.84933745244721326</v>
      </c>
      <c r="AK29" s="53"/>
      <c r="AM29" s="55"/>
      <c r="AN29" s="89" t="s">
        <v>31</v>
      </c>
      <c r="AO29" s="89"/>
      <c r="AP29" s="89"/>
      <c r="AQ29" s="56"/>
      <c r="AR29" s="52">
        <v>84384</v>
      </c>
      <c r="AS29" s="57"/>
      <c r="AT29" s="54">
        <f>AR29/AR33</f>
        <v>0.35907779508259502</v>
      </c>
    </row>
    <row r="30" spans="1:51" s="51" customFormat="1" ht="15" customHeight="1">
      <c r="A30" s="50"/>
      <c r="B30" s="50"/>
      <c r="N30" s="50"/>
      <c r="O30" s="50"/>
      <c r="AF30" s="87" t="s">
        <v>29</v>
      </c>
      <c r="AH30" s="58">
        <v>22692</v>
      </c>
      <c r="AJ30" s="54">
        <f>AH30/AH33</f>
        <v>9.6560880332933335E-2</v>
      </c>
      <c r="AK30" s="58"/>
      <c r="AM30" s="54"/>
      <c r="AN30" s="90" t="s">
        <v>32</v>
      </c>
      <c r="AO30" s="90"/>
      <c r="AP30" s="90"/>
      <c r="AQ30" s="59"/>
      <c r="AR30" s="58">
        <v>46783</v>
      </c>
      <c r="AS30" s="55"/>
      <c r="AT30" s="54">
        <f>AR30/AR33</f>
        <v>0.19907490149020007</v>
      </c>
    </row>
    <row r="31" spans="1:51" s="51" customFormat="1" ht="15" customHeight="1">
      <c r="A31" s="50"/>
      <c r="B31" s="50"/>
      <c r="N31" s="50"/>
      <c r="O31" s="50"/>
      <c r="AF31" s="87" t="s">
        <v>30</v>
      </c>
      <c r="AH31" s="58">
        <v>12714</v>
      </c>
      <c r="AJ31" s="54">
        <f>AH31/AH33</f>
        <v>5.4101667219853447E-2</v>
      </c>
      <c r="AK31" s="55"/>
      <c r="AM31" s="54"/>
      <c r="AN31" s="90" t="s">
        <v>33</v>
      </c>
      <c r="AO31" s="90"/>
      <c r="AP31" s="90"/>
      <c r="AQ31" s="57"/>
      <c r="AR31" s="58">
        <v>68311</v>
      </c>
      <c r="AS31" s="55"/>
      <c r="AT31" s="54">
        <f>AR31/AR33</f>
        <v>0.29068263248823412</v>
      </c>
    </row>
    <row r="32" spans="1:51" s="75" customFormat="1" ht="12.75" customHeight="1">
      <c r="A32" s="68"/>
      <c r="B32" s="68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69"/>
      <c r="O32" s="69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92"/>
      <c r="AF32" s="69"/>
      <c r="AG32" s="70"/>
      <c r="AH32" s="71"/>
      <c r="AI32" s="70"/>
      <c r="AJ32" s="73"/>
      <c r="AK32" s="72"/>
      <c r="AL32" s="70"/>
      <c r="AM32" s="73"/>
      <c r="AN32" s="91" t="s">
        <v>34</v>
      </c>
      <c r="AO32" s="91"/>
      <c r="AP32" s="91"/>
      <c r="AQ32" s="74"/>
      <c r="AR32" s="71">
        <v>35524</v>
      </c>
      <c r="AS32" s="72"/>
      <c r="AT32" s="73">
        <f>AR32/AR33</f>
        <v>0.15116467093897074</v>
      </c>
      <c r="AU32" s="92"/>
    </row>
    <row r="33" spans="4:46" s="76" customFormat="1" ht="15" customHeight="1">
      <c r="N33" s="77"/>
      <c r="O33" s="78"/>
      <c r="R33" s="79"/>
      <c r="S33" s="80">
        <v>0</v>
      </c>
      <c r="AA33" s="81"/>
      <c r="AD33" s="81"/>
      <c r="AF33" s="84" t="s">
        <v>14</v>
      </c>
      <c r="AH33" s="80">
        <f>SUM(AH29:AH32)</f>
        <v>235002</v>
      </c>
      <c r="AJ33" s="83">
        <f>AH33/AH33</f>
        <v>1</v>
      </c>
      <c r="AK33" s="82"/>
      <c r="AM33" s="81"/>
      <c r="AN33" s="84" t="s">
        <v>14</v>
      </c>
      <c r="AO33" s="84"/>
      <c r="AP33" s="85"/>
      <c r="AQ33" s="80">
        <v>0</v>
      </c>
      <c r="AR33" s="80">
        <f>SUM(AR29:AR32)</f>
        <v>235002</v>
      </c>
      <c r="AS33" s="86"/>
      <c r="AT33" s="83">
        <f>AR33/AR33</f>
        <v>1</v>
      </c>
    </row>
    <row r="34" spans="4:46" s="7" customFormat="1" ht="12.75" customHeight="1">
      <c r="D34" s="6"/>
      <c r="E34" s="6"/>
      <c r="H34" s="10"/>
      <c r="I34" s="9"/>
      <c r="J34" s="10"/>
      <c r="K34" s="12"/>
      <c r="L34" s="12"/>
      <c r="M34" s="4"/>
      <c r="N34" s="5"/>
      <c r="O34" s="9"/>
      <c r="P34" s="10"/>
      <c r="Q34" s="9"/>
      <c r="R34" s="11"/>
      <c r="S34" s="12"/>
      <c r="T34" s="12"/>
      <c r="U34" s="4"/>
      <c r="V34" s="5"/>
    </row>
    <row r="35" spans="4:46" ht="15" customHeight="1"/>
    <row r="36" spans="4:46" s="16" customFormat="1" ht="15" customHeight="1">
      <c r="D36" s="17"/>
      <c r="E36" s="17"/>
    </row>
    <row r="37" spans="4:46" s="16" customFormat="1" ht="12.75" customHeight="1"/>
    <row r="38" spans="4:46" s="16" customFormat="1" ht="12.75" customHeight="1"/>
    <row r="39" spans="4:46" s="16" customFormat="1" ht="12.75" customHeight="1"/>
    <row r="40" spans="4:46" s="16" customFormat="1" ht="12.75" customHeight="1"/>
    <row r="41" spans="4:46" s="18" customFormat="1" ht="12.75" customHeight="1"/>
    <row r="42" spans="4:46" s="16" customFormat="1" ht="12.75" customHeight="1">
      <c r="D42" s="17"/>
      <c r="E42" s="17"/>
    </row>
    <row r="43" spans="4:46" s="16" customFormat="1" ht="12.75" customHeight="1">
      <c r="D43" s="17"/>
      <c r="E43" s="17"/>
    </row>
    <row r="44" spans="4:46" s="16" customFormat="1" ht="12.75" customHeight="1">
      <c r="D44" s="17"/>
      <c r="E44" s="17"/>
    </row>
    <row r="45" spans="4:46" s="16" customFormat="1" ht="12.75" customHeight="1">
      <c r="D45" s="17"/>
      <c r="E45" s="17"/>
    </row>
    <row r="46" spans="4:46" ht="12.75" customHeight="1"/>
    <row r="47" spans="4:46" ht="12.75" customHeight="1"/>
    <row r="48" spans="4:46" ht="12.75" customHeight="1"/>
    <row r="49" spans="4:5" s="2" customFormat="1" ht="12.75" customHeight="1">
      <c r="D49" s="13"/>
      <c r="E49" s="13"/>
    </row>
    <row r="50" spans="4:5" ht="12.75" customHeight="1"/>
    <row r="51" spans="4:5" ht="12.75" customHeight="1"/>
    <row r="52" spans="4:5" ht="12.75" customHeight="1"/>
    <row r="53" spans="4:5" ht="12.75" customHeight="1"/>
    <row r="54" spans="4:5" ht="12.75" customHeight="1"/>
    <row r="55" spans="4:5" ht="12.75" customHeight="1"/>
    <row r="56" spans="4:5" ht="12.75" customHeight="1"/>
    <row r="57" spans="4:5" ht="12.75" customHeight="1"/>
    <row r="58" spans="4:5" ht="12.75" customHeight="1"/>
    <row r="59" spans="4:5" ht="12.75" customHeight="1"/>
    <row r="60" spans="4:5" ht="12.75" customHeight="1"/>
    <row r="61" spans="4:5" ht="12.75" customHeight="1"/>
    <row r="62" spans="4:5" ht="12.75" customHeight="1"/>
    <row r="63" spans="4:5" ht="12.75" customHeight="1"/>
    <row r="64" spans="4:5" ht="12.75" customHeight="1"/>
    <row r="65" spans="2:50" s="7" customFormat="1" ht="15" customHeight="1">
      <c r="B65" s="61"/>
      <c r="C65" s="113" t="s">
        <v>15</v>
      </c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61"/>
      <c r="AV65" s="61"/>
      <c r="AW65" s="61"/>
      <c r="AX65" s="61"/>
    </row>
    <row r="66" spans="2:50" s="7" customFormat="1" ht="15" customHeight="1">
      <c r="B66" s="61"/>
      <c r="C66" s="113" t="s">
        <v>80</v>
      </c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61"/>
      <c r="AV66" s="61"/>
      <c r="AW66" s="61"/>
      <c r="AX66" s="61"/>
    </row>
    <row r="67" spans="2:50" ht="12.75" customHeight="1"/>
    <row r="68" spans="2:50" ht="12.75" customHeight="1"/>
    <row r="69" spans="2:50" ht="12.75" customHeight="1"/>
    <row r="70" spans="2:50" ht="12.75" customHeight="1"/>
    <row r="71" spans="2:50" ht="12.75" customHeight="1"/>
    <row r="72" spans="2:50" ht="12.75" customHeight="1"/>
    <row r="73" spans="2:50" ht="12.75" customHeight="1"/>
    <row r="74" spans="2:50" ht="12.75" customHeight="1"/>
    <row r="75" spans="2:50" ht="12.75" customHeight="1"/>
    <row r="76" spans="2:50" ht="12.75" customHeight="1"/>
    <row r="77" spans="2:50" ht="12.75" customHeight="1"/>
    <row r="78" spans="2:50" ht="12.75" customHeight="1"/>
    <row r="79" spans="2:50" ht="12.75" customHeight="1"/>
    <row r="80" spans="2:5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</sheetData>
  <mergeCells count="15">
    <mergeCell ref="C66:AT66"/>
    <mergeCell ref="AP5:AQ5"/>
    <mergeCell ref="AR5:AS5"/>
    <mergeCell ref="AT5:AU5"/>
    <mergeCell ref="AV5:AW5"/>
    <mergeCell ref="AJ5:AK5"/>
    <mergeCell ref="AH5:AI5"/>
    <mergeCell ref="AN5:AO5"/>
    <mergeCell ref="AL5:AM5"/>
    <mergeCell ref="A2:AX2"/>
    <mergeCell ref="A23:AX23"/>
    <mergeCell ref="A22:AX22"/>
    <mergeCell ref="A3:AX3"/>
    <mergeCell ref="C65:AT65"/>
    <mergeCell ref="AX5:AY5"/>
  </mergeCells>
  <phoneticPr fontId="0" type="noConversion"/>
  <pageMargins left="0.5" right="0.5" top="0.5" bottom="0.5" header="0.3" footer="0.3"/>
  <pageSetup scale="73" orientation="portrait" horizontalDpi="4294967292" verticalDpi="4294967292" r:id="rId1"/>
  <headerFooter alignWithMargins="0">
    <oddFooter xml:space="preserve">&amp;R&amp;"Univers 75 Black,Regular"&amp;8 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selection activeCell="A49" sqref="A49"/>
    </sheetView>
  </sheetViews>
  <sheetFormatPr defaultRowHeight="12.75"/>
  <cols>
    <col min="1" max="1" width="35.7109375" customWidth="1"/>
    <col min="2" max="3" width="11.7109375" customWidth="1"/>
    <col min="257" max="257" width="35.7109375" customWidth="1"/>
    <col min="258" max="259" width="11.7109375" customWidth="1"/>
    <col min="513" max="513" width="35.7109375" customWidth="1"/>
    <col min="514" max="515" width="11.7109375" customWidth="1"/>
    <col min="769" max="769" width="35.7109375" customWidth="1"/>
    <col min="770" max="771" width="11.7109375" customWidth="1"/>
    <col min="1025" max="1025" width="35.7109375" customWidth="1"/>
    <col min="1026" max="1027" width="11.7109375" customWidth="1"/>
    <col min="1281" max="1281" width="35.7109375" customWidth="1"/>
    <col min="1282" max="1283" width="11.7109375" customWidth="1"/>
    <col min="1537" max="1537" width="35.7109375" customWidth="1"/>
    <col min="1538" max="1539" width="11.7109375" customWidth="1"/>
    <col min="1793" max="1793" width="35.7109375" customWidth="1"/>
    <col min="1794" max="1795" width="11.7109375" customWidth="1"/>
    <col min="2049" max="2049" width="35.7109375" customWidth="1"/>
    <col min="2050" max="2051" width="11.7109375" customWidth="1"/>
    <col min="2305" max="2305" width="35.7109375" customWidth="1"/>
    <col min="2306" max="2307" width="11.7109375" customWidth="1"/>
    <col min="2561" max="2561" width="35.7109375" customWidth="1"/>
    <col min="2562" max="2563" width="11.7109375" customWidth="1"/>
    <col min="2817" max="2817" width="35.7109375" customWidth="1"/>
    <col min="2818" max="2819" width="11.7109375" customWidth="1"/>
    <col min="3073" max="3073" width="35.7109375" customWidth="1"/>
    <col min="3074" max="3075" width="11.7109375" customWidth="1"/>
    <col min="3329" max="3329" width="35.7109375" customWidth="1"/>
    <col min="3330" max="3331" width="11.7109375" customWidth="1"/>
    <col min="3585" max="3585" width="35.7109375" customWidth="1"/>
    <col min="3586" max="3587" width="11.7109375" customWidth="1"/>
    <col min="3841" max="3841" width="35.7109375" customWidth="1"/>
    <col min="3842" max="3843" width="11.7109375" customWidth="1"/>
    <col min="4097" max="4097" width="35.7109375" customWidth="1"/>
    <col min="4098" max="4099" width="11.7109375" customWidth="1"/>
    <col min="4353" max="4353" width="35.7109375" customWidth="1"/>
    <col min="4354" max="4355" width="11.7109375" customWidth="1"/>
    <col min="4609" max="4609" width="35.7109375" customWidth="1"/>
    <col min="4610" max="4611" width="11.7109375" customWidth="1"/>
    <col min="4865" max="4865" width="35.7109375" customWidth="1"/>
    <col min="4866" max="4867" width="11.7109375" customWidth="1"/>
    <col min="5121" max="5121" width="35.7109375" customWidth="1"/>
    <col min="5122" max="5123" width="11.7109375" customWidth="1"/>
    <col min="5377" max="5377" width="35.7109375" customWidth="1"/>
    <col min="5378" max="5379" width="11.7109375" customWidth="1"/>
    <col min="5633" max="5633" width="35.7109375" customWidth="1"/>
    <col min="5634" max="5635" width="11.7109375" customWidth="1"/>
    <col min="5889" max="5889" width="35.7109375" customWidth="1"/>
    <col min="5890" max="5891" width="11.7109375" customWidth="1"/>
    <col min="6145" max="6145" width="35.7109375" customWidth="1"/>
    <col min="6146" max="6147" width="11.7109375" customWidth="1"/>
    <col min="6401" max="6401" width="35.7109375" customWidth="1"/>
    <col min="6402" max="6403" width="11.7109375" customWidth="1"/>
    <col min="6657" max="6657" width="35.7109375" customWidth="1"/>
    <col min="6658" max="6659" width="11.7109375" customWidth="1"/>
    <col min="6913" max="6913" width="35.7109375" customWidth="1"/>
    <col min="6914" max="6915" width="11.7109375" customWidth="1"/>
    <col min="7169" max="7169" width="35.7109375" customWidth="1"/>
    <col min="7170" max="7171" width="11.7109375" customWidth="1"/>
    <col min="7425" max="7425" width="35.7109375" customWidth="1"/>
    <col min="7426" max="7427" width="11.7109375" customWidth="1"/>
    <col min="7681" max="7681" width="35.7109375" customWidth="1"/>
    <col min="7682" max="7683" width="11.7109375" customWidth="1"/>
    <col min="7937" max="7937" width="35.7109375" customWidth="1"/>
    <col min="7938" max="7939" width="11.7109375" customWidth="1"/>
    <col min="8193" max="8193" width="35.7109375" customWidth="1"/>
    <col min="8194" max="8195" width="11.7109375" customWidth="1"/>
    <col min="8449" max="8449" width="35.7109375" customWidth="1"/>
    <col min="8450" max="8451" width="11.7109375" customWidth="1"/>
    <col min="8705" max="8705" width="35.7109375" customWidth="1"/>
    <col min="8706" max="8707" width="11.7109375" customWidth="1"/>
    <col min="8961" max="8961" width="35.7109375" customWidth="1"/>
    <col min="8962" max="8963" width="11.7109375" customWidth="1"/>
    <col min="9217" max="9217" width="35.7109375" customWidth="1"/>
    <col min="9218" max="9219" width="11.7109375" customWidth="1"/>
    <col min="9473" max="9473" width="35.7109375" customWidth="1"/>
    <col min="9474" max="9475" width="11.7109375" customWidth="1"/>
    <col min="9729" max="9729" width="35.7109375" customWidth="1"/>
    <col min="9730" max="9731" width="11.7109375" customWidth="1"/>
    <col min="9985" max="9985" width="35.7109375" customWidth="1"/>
    <col min="9986" max="9987" width="11.7109375" customWidth="1"/>
    <col min="10241" max="10241" width="35.7109375" customWidth="1"/>
    <col min="10242" max="10243" width="11.7109375" customWidth="1"/>
    <col min="10497" max="10497" width="35.7109375" customWidth="1"/>
    <col min="10498" max="10499" width="11.7109375" customWidth="1"/>
    <col min="10753" max="10753" width="35.7109375" customWidth="1"/>
    <col min="10754" max="10755" width="11.7109375" customWidth="1"/>
    <col min="11009" max="11009" width="35.7109375" customWidth="1"/>
    <col min="11010" max="11011" width="11.7109375" customWidth="1"/>
    <col min="11265" max="11265" width="35.7109375" customWidth="1"/>
    <col min="11266" max="11267" width="11.7109375" customWidth="1"/>
    <col min="11521" max="11521" width="35.7109375" customWidth="1"/>
    <col min="11522" max="11523" width="11.7109375" customWidth="1"/>
    <col min="11777" max="11777" width="35.7109375" customWidth="1"/>
    <col min="11778" max="11779" width="11.7109375" customWidth="1"/>
    <col min="12033" max="12033" width="35.7109375" customWidth="1"/>
    <col min="12034" max="12035" width="11.7109375" customWidth="1"/>
    <col min="12289" max="12289" width="35.7109375" customWidth="1"/>
    <col min="12290" max="12291" width="11.7109375" customWidth="1"/>
    <col min="12545" max="12545" width="35.7109375" customWidth="1"/>
    <col min="12546" max="12547" width="11.7109375" customWidth="1"/>
    <col min="12801" max="12801" width="35.7109375" customWidth="1"/>
    <col min="12802" max="12803" width="11.7109375" customWidth="1"/>
    <col min="13057" max="13057" width="35.7109375" customWidth="1"/>
    <col min="13058" max="13059" width="11.7109375" customWidth="1"/>
    <col min="13313" max="13313" width="35.7109375" customWidth="1"/>
    <col min="13314" max="13315" width="11.7109375" customWidth="1"/>
    <col min="13569" max="13569" width="35.7109375" customWidth="1"/>
    <col min="13570" max="13571" width="11.7109375" customWidth="1"/>
    <col min="13825" max="13825" width="35.7109375" customWidth="1"/>
    <col min="13826" max="13827" width="11.7109375" customWidth="1"/>
    <col min="14081" max="14081" width="35.7109375" customWidth="1"/>
    <col min="14082" max="14083" width="11.7109375" customWidth="1"/>
    <col min="14337" max="14337" width="35.7109375" customWidth="1"/>
    <col min="14338" max="14339" width="11.7109375" customWidth="1"/>
    <col min="14593" max="14593" width="35.7109375" customWidth="1"/>
    <col min="14594" max="14595" width="11.7109375" customWidth="1"/>
    <col min="14849" max="14849" width="35.7109375" customWidth="1"/>
    <col min="14850" max="14851" width="11.7109375" customWidth="1"/>
    <col min="15105" max="15105" width="35.7109375" customWidth="1"/>
    <col min="15106" max="15107" width="11.7109375" customWidth="1"/>
    <col min="15361" max="15361" width="35.7109375" customWidth="1"/>
    <col min="15362" max="15363" width="11.7109375" customWidth="1"/>
    <col min="15617" max="15617" width="35.7109375" customWidth="1"/>
    <col min="15618" max="15619" width="11.7109375" customWidth="1"/>
    <col min="15873" max="15873" width="35.7109375" customWidth="1"/>
    <col min="15874" max="15875" width="11.7109375" customWidth="1"/>
    <col min="16129" max="16129" width="35.7109375" customWidth="1"/>
    <col min="16130" max="16131" width="11.7109375" customWidth="1"/>
  </cols>
  <sheetData>
    <row r="1" spans="1:3">
      <c r="A1" s="21" t="s">
        <v>44</v>
      </c>
      <c r="B1" s="22"/>
      <c r="C1" s="22"/>
    </row>
    <row r="2" spans="1:3">
      <c r="A2" s="21"/>
      <c r="B2" s="22"/>
      <c r="C2" s="22"/>
    </row>
    <row r="3" spans="1:3">
      <c r="B3" s="22"/>
      <c r="C3" s="22"/>
    </row>
    <row r="4" spans="1:3">
      <c r="B4" s="23" t="s">
        <v>45</v>
      </c>
    </row>
    <row r="5" spans="1:3">
      <c r="A5" s="24"/>
      <c r="B5" s="23" t="s">
        <v>46</v>
      </c>
      <c r="C5" s="23" t="s">
        <v>47</v>
      </c>
    </row>
    <row r="6" spans="1:3">
      <c r="B6" s="25" t="s">
        <v>48</v>
      </c>
      <c r="C6" s="23" t="s">
        <v>49</v>
      </c>
    </row>
    <row r="7" spans="1:3" ht="15">
      <c r="B7" s="26" t="s">
        <v>50</v>
      </c>
      <c r="C7" s="26" t="s">
        <v>51</v>
      </c>
    </row>
    <row r="8" spans="1:3">
      <c r="A8" t="s">
        <v>52</v>
      </c>
      <c r="B8" s="22"/>
      <c r="C8" s="22"/>
    </row>
    <row r="9" spans="1:3">
      <c r="A9" t="s">
        <v>53</v>
      </c>
      <c r="B9" s="22">
        <v>132840</v>
      </c>
      <c r="C9" s="22"/>
    </row>
    <row r="10" spans="1:3">
      <c r="A10" t="s">
        <v>54</v>
      </c>
      <c r="B10" s="22">
        <v>3331</v>
      </c>
      <c r="C10" s="22"/>
    </row>
    <row r="11" spans="1:3">
      <c r="A11" t="s">
        <v>55</v>
      </c>
      <c r="B11" s="22">
        <v>9985</v>
      </c>
      <c r="C11" s="22"/>
    </row>
    <row r="12" spans="1:3">
      <c r="A12" t="s">
        <v>56</v>
      </c>
      <c r="B12" s="22">
        <v>32197</v>
      </c>
      <c r="C12" s="22"/>
    </row>
    <row r="13" spans="1:3">
      <c r="A13" t="s">
        <v>57</v>
      </c>
      <c r="B13" s="27"/>
      <c r="C13" s="22">
        <f>SUM(B9:B12)</f>
        <v>178353</v>
      </c>
    </row>
    <row r="14" spans="1:3">
      <c r="A14" t="s">
        <v>58</v>
      </c>
      <c r="B14" s="22">
        <v>2243</v>
      </c>
      <c r="C14" s="22">
        <f>B14</f>
        <v>2243</v>
      </c>
    </row>
    <row r="15" spans="1:3">
      <c r="A15" t="s">
        <v>59</v>
      </c>
      <c r="B15" s="22">
        <v>189</v>
      </c>
      <c r="C15" s="22">
        <f>B15</f>
        <v>189</v>
      </c>
    </row>
    <row r="16" spans="1:3">
      <c r="A16" t="s">
        <v>60</v>
      </c>
      <c r="B16" s="22"/>
      <c r="C16" s="27">
        <f>SUM(C13:C15)</f>
        <v>180785</v>
      </c>
    </row>
    <row r="17" spans="1:3">
      <c r="B17" s="22"/>
      <c r="C17" s="22"/>
    </row>
    <row r="18" spans="1:3">
      <c r="A18" t="s">
        <v>61</v>
      </c>
      <c r="B18" s="22"/>
      <c r="C18" s="22"/>
    </row>
    <row r="19" spans="1:3">
      <c r="A19" t="s">
        <v>62</v>
      </c>
      <c r="B19" s="22">
        <v>31543</v>
      </c>
      <c r="C19" s="22">
        <f>B19</f>
        <v>31543</v>
      </c>
    </row>
    <row r="20" spans="1:3">
      <c r="A20" t="s">
        <v>63</v>
      </c>
      <c r="B20" s="22">
        <v>64856</v>
      </c>
      <c r="C20" s="22">
        <f>B20</f>
        <v>64856</v>
      </c>
    </row>
    <row r="21" spans="1:3">
      <c r="A21" t="s">
        <v>64</v>
      </c>
      <c r="B21" s="22"/>
      <c r="C21" s="22"/>
    </row>
    <row r="22" spans="1:3">
      <c r="A22" t="s">
        <v>65</v>
      </c>
      <c r="B22" s="22">
        <f>B11*-1</f>
        <v>-9985</v>
      </c>
      <c r="C22" s="22"/>
    </row>
    <row r="23" spans="1:3">
      <c r="A23" t="s">
        <v>66</v>
      </c>
      <c r="B23" s="22">
        <f>B12*-1</f>
        <v>-32197</v>
      </c>
      <c r="C23" s="22"/>
    </row>
    <row r="24" spans="1:3">
      <c r="B24" s="27"/>
      <c r="C24" s="22">
        <f>SUM(B22:B23)</f>
        <v>-42182</v>
      </c>
    </row>
    <row r="25" spans="1:3" ht="13.5" thickBot="1">
      <c r="A25" t="s">
        <v>13</v>
      </c>
      <c r="B25" s="22"/>
      <c r="C25" s="28">
        <f>SUM(C16:C24)</f>
        <v>235002</v>
      </c>
    </row>
    <row r="26" spans="1:3" ht="13.5" thickTop="1">
      <c r="B26" s="22"/>
      <c r="C26" s="22"/>
    </row>
    <row r="27" spans="1:3">
      <c r="B27" s="22"/>
      <c r="C27" s="22"/>
    </row>
    <row r="28" spans="1:3">
      <c r="B28" s="22"/>
      <c r="C28" s="22"/>
    </row>
    <row r="29" spans="1:3">
      <c r="A29" s="24" t="s">
        <v>3</v>
      </c>
      <c r="B29" s="22"/>
      <c r="C29" s="22"/>
    </row>
    <row r="30" spans="1:3">
      <c r="A30" t="s">
        <v>78</v>
      </c>
      <c r="B30" s="22"/>
      <c r="C30" s="22">
        <v>199596</v>
      </c>
    </row>
    <row r="31" spans="1:3">
      <c r="A31" t="s">
        <v>67</v>
      </c>
      <c r="B31" s="22"/>
      <c r="C31" s="22">
        <v>22692</v>
      </c>
    </row>
    <row r="32" spans="1:3">
      <c r="A32" t="s">
        <v>79</v>
      </c>
      <c r="B32" s="22"/>
      <c r="C32" s="22">
        <v>12714</v>
      </c>
    </row>
    <row r="33" spans="1:3" ht="13.5" thickBot="1">
      <c r="B33" s="22"/>
      <c r="C33" s="28">
        <f>SUM(C30:C32)</f>
        <v>235002</v>
      </c>
    </row>
    <row r="34" spans="1:3" ht="13.5" thickTop="1">
      <c r="B34" s="22"/>
      <c r="C34" s="22"/>
    </row>
    <row r="35" spans="1:3">
      <c r="B35" s="22"/>
      <c r="C35" s="22"/>
    </row>
    <row r="36" spans="1:3">
      <c r="A36" s="24" t="s">
        <v>26</v>
      </c>
      <c r="B36" s="22"/>
      <c r="C36" s="22"/>
    </row>
    <row r="37" spans="1:3">
      <c r="A37" t="s">
        <v>68</v>
      </c>
      <c r="B37" s="22">
        <v>47689</v>
      </c>
      <c r="C37" s="22">
        <v>84384</v>
      </c>
    </row>
    <row r="38" spans="1:3">
      <c r="A38" t="s">
        <v>69</v>
      </c>
      <c r="B38" s="22">
        <v>20394</v>
      </c>
      <c r="C38" s="22">
        <v>46783</v>
      </c>
    </row>
    <row r="39" spans="1:3">
      <c r="A39" t="s">
        <v>70</v>
      </c>
      <c r="B39" s="22">
        <v>48392</v>
      </c>
      <c r="C39" s="22">
        <v>68311</v>
      </c>
    </row>
    <row r="40" spans="1:3">
      <c r="A40" t="s">
        <v>71</v>
      </c>
      <c r="B40" s="22">
        <v>13836</v>
      </c>
      <c r="C40" s="22">
        <v>35524</v>
      </c>
    </row>
    <row r="41" spans="1:3" ht="13.5" thickBot="1">
      <c r="B41" s="22"/>
      <c r="C41" s="28">
        <f>SUM(C37:C40)</f>
        <v>235002</v>
      </c>
    </row>
    <row r="42" spans="1:3" ht="13.5" thickTop="1">
      <c r="B42" s="22"/>
      <c r="C42" s="22"/>
    </row>
    <row r="43" spans="1:3">
      <c r="B43" s="22"/>
      <c r="C43" s="22"/>
    </row>
    <row r="44" spans="1:3">
      <c r="B44" s="22"/>
      <c r="C44" s="22"/>
    </row>
    <row r="45" spans="1:3">
      <c r="B45" s="22"/>
      <c r="C45" s="22"/>
    </row>
    <row r="46" spans="1:3">
      <c r="B46" s="22"/>
      <c r="C46" s="22"/>
    </row>
    <row r="47" spans="1:3">
      <c r="B47" s="22"/>
      <c r="C47" s="22"/>
    </row>
    <row r="48" spans="1:3">
      <c r="B48" s="22"/>
      <c r="C48" s="22"/>
    </row>
    <row r="49" spans="2:3">
      <c r="B49" s="22"/>
      <c r="C49" s="22"/>
    </row>
    <row r="50" spans="2:3">
      <c r="B50" s="22"/>
      <c r="C50" s="22"/>
    </row>
    <row r="51" spans="2:3">
      <c r="B51" s="22"/>
      <c r="C51" s="22"/>
    </row>
    <row r="52" spans="2:3">
      <c r="B52" s="22"/>
      <c r="C52" s="22"/>
    </row>
    <row r="53" spans="2:3">
      <c r="B53" s="22"/>
      <c r="C53" s="22"/>
    </row>
    <row r="54" spans="2:3">
      <c r="B54" s="22"/>
      <c r="C54" s="22"/>
    </row>
    <row r="55" spans="2:3">
      <c r="B55" s="22"/>
      <c r="C55" s="22"/>
    </row>
    <row r="56" spans="2:3">
      <c r="B56" s="22"/>
      <c r="C56" s="22"/>
    </row>
    <row r="57" spans="2:3">
      <c r="B57" s="22"/>
      <c r="C57" s="22"/>
    </row>
    <row r="58" spans="2:3">
      <c r="B58" s="22"/>
      <c r="C58" s="22"/>
    </row>
    <row r="59" spans="2:3">
      <c r="B59" s="22"/>
      <c r="C59" s="22"/>
    </row>
    <row r="60" spans="2:3">
      <c r="B60" s="22"/>
      <c r="C60" s="22"/>
    </row>
    <row r="61" spans="2:3">
      <c r="B61" s="22"/>
      <c r="C61" s="22"/>
    </row>
    <row r="62" spans="2:3">
      <c r="B62" s="22"/>
      <c r="C62" s="22"/>
    </row>
    <row r="63" spans="2:3">
      <c r="B63" s="22"/>
      <c r="C63" s="22"/>
    </row>
    <row r="64" spans="2:3">
      <c r="B64" s="22"/>
      <c r="C64" s="22"/>
    </row>
    <row r="65" spans="2:3">
      <c r="B65" s="22"/>
      <c r="C65" s="22"/>
    </row>
    <row r="66" spans="2:3">
      <c r="B66" s="22"/>
      <c r="C66" s="22"/>
    </row>
    <row r="67" spans="2:3">
      <c r="B67" s="22"/>
      <c r="C67" s="22"/>
    </row>
    <row r="68" spans="2:3">
      <c r="B68" s="22"/>
      <c r="C68" s="22"/>
    </row>
    <row r="69" spans="2:3">
      <c r="B69" s="22"/>
      <c r="C69" s="22"/>
    </row>
    <row r="70" spans="2:3">
      <c r="B70" s="22"/>
      <c r="C70" s="22"/>
    </row>
    <row r="71" spans="2:3">
      <c r="B71" s="22"/>
      <c r="C71" s="22"/>
    </row>
    <row r="72" spans="2:3">
      <c r="B72" s="22"/>
      <c r="C72" s="22"/>
    </row>
    <row r="73" spans="2:3">
      <c r="B73" s="22"/>
      <c r="C73" s="22"/>
    </row>
    <row r="74" spans="2:3">
      <c r="B74" s="22"/>
      <c r="C74" s="22"/>
    </row>
    <row r="75" spans="2:3">
      <c r="B75" s="22"/>
      <c r="C75" s="22"/>
    </row>
    <row r="76" spans="2:3">
      <c r="B76" s="22"/>
      <c r="C76" s="22"/>
    </row>
    <row r="77" spans="2:3">
      <c r="B77" s="22"/>
      <c r="C77" s="22"/>
    </row>
    <row r="78" spans="2:3">
      <c r="B78" s="22"/>
      <c r="C78" s="22"/>
    </row>
    <row r="79" spans="2:3">
      <c r="B79" s="22"/>
      <c r="C79" s="22"/>
    </row>
  </sheetData>
  <pageMargins left="0.75" right="0.75" top="0.5" bottom="0.2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B2" sqref="B2:B5"/>
    </sheetView>
  </sheetViews>
  <sheetFormatPr defaultRowHeight="12.75"/>
  <cols>
    <col min="1" max="1" width="22.42578125" bestFit="1" customWidth="1"/>
  </cols>
  <sheetData>
    <row r="2" spans="1:2">
      <c r="A2" t="s">
        <v>31</v>
      </c>
      <c r="B2" s="29">
        <v>0.35907779508259502</v>
      </c>
    </row>
    <row r="3" spans="1:2">
      <c r="A3" t="s">
        <v>32</v>
      </c>
      <c r="B3" s="29">
        <v>0.19907490149020007</v>
      </c>
    </row>
    <row r="4" spans="1:2">
      <c r="A4" t="s">
        <v>33</v>
      </c>
      <c r="B4" s="29">
        <v>0.29068263248823412</v>
      </c>
    </row>
    <row r="5" spans="1:2">
      <c r="A5" t="s">
        <v>34</v>
      </c>
      <c r="B5" s="29">
        <v>0.15116467093897074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Gift Activity</vt:lpstr>
      <vt:lpstr>Support</vt:lpstr>
      <vt:lpstr>Sheet1</vt:lpstr>
      <vt:lpstr>'Gift Activity'!Print_Area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Johnson, Janet [I RES]</cp:lastModifiedBy>
  <cp:lastPrinted>2017-12-18T17:07:43Z</cp:lastPrinted>
  <dcterms:created xsi:type="dcterms:W3CDTF">1998-09-16T20:40:35Z</dcterms:created>
  <dcterms:modified xsi:type="dcterms:W3CDTF">2018-01-05T20:11:38Z</dcterms:modified>
</cp:coreProperties>
</file>