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7910" windowHeight="12705" activeTab="0"/>
  </bookViews>
  <sheets>
    <sheet name="Building Facilities &amp; Lan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<sst xmlns="http://schemas.openxmlformats.org/spreadsheetml/2006/main" count="72" uniqueCount="57">
  <si>
    <t xml:space="preserve"> </t>
  </si>
  <si>
    <t>NUMBER</t>
  </si>
  <si>
    <t>PERCENT</t>
  </si>
  <si>
    <t>Instruction/Departmental Research</t>
  </si>
  <si>
    <t>Organized Research</t>
  </si>
  <si>
    <t>Departmental Administration</t>
  </si>
  <si>
    <t>General University Administration</t>
  </si>
  <si>
    <t>Sponsored Project Administration</t>
  </si>
  <si>
    <t>Student Services</t>
  </si>
  <si>
    <t>Library Activities</t>
  </si>
  <si>
    <t>Nonassigned Areas</t>
  </si>
  <si>
    <t xml:space="preserve">Operations and Maintenance  </t>
  </si>
  <si>
    <t xml:space="preserve">Building Facilities Total </t>
  </si>
  <si>
    <t xml:space="preserve">(includes ISU Center, Printing, etc.; </t>
  </si>
  <si>
    <t xml:space="preserve">Auxiliary Services </t>
  </si>
  <si>
    <t>(includes Veterinary Diagnostic</t>
  </si>
  <si>
    <t xml:space="preserve">Other Institutional Activities </t>
  </si>
  <si>
    <t>Soil Testing, etc.)</t>
  </si>
  <si>
    <t xml:space="preserve">Laboratory, Farm House Museum, </t>
  </si>
  <si>
    <t>Building Facilities by Function and Inventory of Land</t>
  </si>
  <si>
    <t>ACRES</t>
  </si>
  <si>
    <t>Campus and Recreation Area</t>
  </si>
  <si>
    <t>Farms and Tracts</t>
  </si>
  <si>
    <t>Coles Farm</t>
  </si>
  <si>
    <t>(invested in McNay Farm)</t>
  </si>
  <si>
    <t xml:space="preserve">Hinds Agricultural Research Fund </t>
  </si>
  <si>
    <t>(invested in Hinds Irrigated Plot Area)</t>
  </si>
  <si>
    <t>BUILDING FACILITIES</t>
  </si>
  <si>
    <t xml:space="preserve">INVENTORY OF LAND </t>
  </si>
  <si>
    <t>Inventory of Land Total</t>
  </si>
  <si>
    <t>Office of Institutional Research (Source: Facilities Planning and Management, Accounting Office)</t>
  </si>
  <si>
    <t>Invested in Capital Assets</t>
  </si>
  <si>
    <t>Invested in Endowed Capital Assets</t>
  </si>
  <si>
    <t>custodial, restrooms, and unusable space)</t>
  </si>
  <si>
    <t xml:space="preserve">(excludes circulation, mechanical, </t>
  </si>
  <si>
    <t>except for computer classrooms)</t>
  </si>
  <si>
    <t>Total Invested in Capital Assets</t>
  </si>
  <si>
    <t>Total Invested in Endowed Capital Assets</t>
  </si>
  <si>
    <t>Sponsored Instruction and Training</t>
  </si>
  <si>
    <t>Other Sponsored Activities and</t>
  </si>
  <si>
    <t xml:space="preserve"> Public Service/Extension</t>
  </si>
  <si>
    <t>Outside Agencies</t>
  </si>
  <si>
    <t>Fee for Service Centers</t>
  </si>
  <si>
    <t>Miles of institutional roads</t>
  </si>
  <si>
    <t>Acres of parking lots</t>
  </si>
  <si>
    <t>Acres of central campus green space</t>
  </si>
  <si>
    <t>Miles of campus sidewalk &amp; bike paths</t>
  </si>
  <si>
    <r>
      <t>––NET ASSIGNABLE SQUARE FEET</t>
    </r>
    <r>
      <rPr>
        <b/>
        <sz val="7"/>
        <rFont val="Univers 55"/>
        <family val="2"/>
      </rPr>
      <t>––</t>
    </r>
  </si>
  <si>
    <r>
      <t>excludes Residence Halls</t>
    </r>
    <r>
      <rPr>
        <vertAlign val="superscript"/>
        <sz val="7"/>
        <rFont val="Univers 55"/>
        <family val="2"/>
      </rPr>
      <t>1</t>
    </r>
  </si>
  <si>
    <t>Square Foot</t>
  </si>
  <si>
    <t>Percent</t>
  </si>
  <si>
    <r>
      <t xml:space="preserve">1 </t>
    </r>
    <r>
      <rPr>
        <sz val="7"/>
        <rFont val="Univers 55"/>
        <family val="2"/>
      </rPr>
      <t>Residence Halls, not included above, total 3,424,222 gross square feet.</t>
    </r>
  </si>
  <si>
    <t>Other Sponsored Activities</t>
  </si>
  <si>
    <t>Other Land Statistics (as of 2012)</t>
  </si>
  <si>
    <t>BY FUNCTION (FALL 2017)</t>
  </si>
  <si>
    <t>Last Updated 12/13/2017</t>
  </si>
  <si>
    <t>(JUNE 30, 2017)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</si>
</sst>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_"/>
    <numFmt numFmtId="165" formatCode="??,???,???"/>
    <numFmt numFmtId="166" formatCode="??,???.00"/>
    <numFmt numFmtId="167" formatCode="??,??0"/>
    <numFmt numFmtId="168" formatCode="??,???,??0"/>
    <numFmt numFmtId="169" formatCode="0.0%"/>
    <numFmt numFmtId="170" formatCode="000.0%"/>
    <numFmt numFmtId="171" formatCode="???.?%"/>
    <numFmt numFmtId="172" formatCode="??0.0%"/>
    <numFmt numFmtId="173" formatCode="?,???,??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Univers 55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4"/>
      <name val="Univers 75 Black"/>
      <family val="0"/>
    </font>
    <font>
      <sz val="7"/>
      <name val="Univers 55"/>
      <family val="2"/>
    </font>
    <font>
      <sz val="10"/>
      <name val="Berkeley Italic"/>
      <family val="0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7"/>
      <name val="Univers 45 Light"/>
      <family val="2"/>
    </font>
    <font>
      <b/>
      <sz val="7"/>
      <name val="Univers 45 Light"/>
      <family val="2"/>
    </font>
    <font>
      <i/>
      <sz val="9"/>
      <name val="Berkeley"/>
      <family val="1"/>
    </font>
    <font>
      <b/>
      <sz val="8"/>
      <name val="Univers 55"/>
      <family val="2"/>
    </font>
    <font>
      <vertAlign val="superscript"/>
      <sz val="9"/>
      <name val="Univers 55"/>
      <family val="2"/>
    </font>
    <font>
      <vertAlign val="superscript"/>
      <sz val="7"/>
      <name val="Univers 55"/>
      <family val="2"/>
    </font>
    <font>
      <sz val="7"/>
      <color indexed="8"/>
      <name val="Univers 55"/>
      <family val="0"/>
    </font>
    <font>
      <sz val="8"/>
      <color indexed="8"/>
      <name val="Univers 55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 55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168" fontId="14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167" fontId="12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/>
    </xf>
    <xf numFmtId="15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7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69" fontId="0" fillId="0" borderId="0" xfId="57" applyNumberFormat="1" applyFont="1" applyAlignment="1">
      <alignment/>
    </xf>
    <xf numFmtId="169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rPr>
              <a:t>Building Facilties by Function and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rPr>
              <a:t>Percent of Assignable Square Feet</a:t>
            </a:r>
          </a:p>
        </c:rich>
      </c:tx>
      <c:layout>
        <c:manualLayout>
          <c:xMode val="factor"/>
          <c:yMode val="factor"/>
          <c:x val="0.036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75"/>
          <c:y val="0.132"/>
          <c:w val="0.994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Instruction/Departmental Research</c:v>
                </c:pt>
                <c:pt idx="1">
                  <c:v>Organized Research</c:v>
                </c:pt>
                <c:pt idx="2">
                  <c:v>Sponsored Instruction and Training</c:v>
                </c:pt>
                <c:pt idx="3">
                  <c:v>Other Sponsored Activities</c:v>
                </c:pt>
                <c:pt idx="4">
                  <c:v>Outside Agencies</c:v>
                </c:pt>
                <c:pt idx="5">
                  <c:v>Fee for Service Centers</c:v>
                </c:pt>
                <c:pt idx="6">
                  <c:v>Departmental Administration</c:v>
                </c:pt>
                <c:pt idx="7">
                  <c:v>General University Administration</c:v>
                </c:pt>
                <c:pt idx="8">
                  <c:v>Sponsored Project Administration</c:v>
                </c:pt>
                <c:pt idx="9">
                  <c:v>Student Services</c:v>
                </c:pt>
                <c:pt idx="10">
                  <c:v>Auxiliary Services </c:v>
                </c:pt>
                <c:pt idx="11">
                  <c:v>Library Activities</c:v>
                </c:pt>
                <c:pt idx="12">
                  <c:v>Other Institutional Activities </c:v>
                </c:pt>
                <c:pt idx="13">
                  <c:v>Operations and Maintenance  </c:v>
                </c:pt>
                <c:pt idx="14">
                  <c:v>Nonassigned Areas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0.2857985168262995</c:v>
                </c:pt>
                <c:pt idx="1">
                  <c:v>0.119311100466869</c:v>
                </c:pt>
                <c:pt idx="2">
                  <c:v>8.3390482153344E-05</c:v>
                </c:pt>
                <c:pt idx="3">
                  <c:v>0.005149698524913158</c:v>
                </c:pt>
                <c:pt idx="4">
                  <c:v>0.01824620737229025</c:v>
                </c:pt>
                <c:pt idx="5">
                  <c:v>0.04886799942366417</c:v>
                </c:pt>
                <c:pt idx="6">
                  <c:v>0.052196557418970425</c:v>
                </c:pt>
                <c:pt idx="7">
                  <c:v>0.02489323580457777</c:v>
                </c:pt>
                <c:pt idx="8">
                  <c:v>0.0037537485787050634</c:v>
                </c:pt>
                <c:pt idx="9">
                  <c:v>0.01819862772219066</c:v>
                </c:pt>
                <c:pt idx="10">
                  <c:v>0.19760097687914818</c:v>
                </c:pt>
                <c:pt idx="11">
                  <c:v>0.042359002414457086</c:v>
                </c:pt>
                <c:pt idx="12">
                  <c:v>0.07983596285155771</c:v>
                </c:pt>
                <c:pt idx="13">
                  <c:v>0.09068731746773369</c:v>
                </c:pt>
                <c:pt idx="14">
                  <c:v>0.013017657766469999</c:v>
                </c:pt>
              </c:numCache>
            </c:numRef>
          </c:val>
        </c:ser>
        <c:axId val="27663882"/>
        <c:axId val="26181931"/>
      </c:barChart>
      <c:catAx>
        <c:axId val="27663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</a:p>
        </c:txPr>
        <c:crossAx val="26181931"/>
        <c:crosses val="autoZero"/>
        <c:auto val="1"/>
        <c:lblOffset val="100"/>
        <c:tickLblSkip val="1"/>
        <c:noMultiLvlLbl val="0"/>
      </c:catAx>
      <c:valAx>
        <c:axId val="26181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</a:p>
        </c:txPr>
        <c:crossAx val="27663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476250</xdr:colOff>
      <xdr:row>0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0" y="19050"/>
          <a:ext cx="7105650" cy="123825"/>
          <a:chOff x="0" y="14654"/>
          <a:chExt cx="6227885" cy="128221"/>
        </a:xfrm>
        <a:solidFill>
          <a:srgbClr val="FFFFFF"/>
        </a:solidFill>
      </xdr:grpSpPr>
      <xdr:pic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127" y="14654"/>
            <a:ext cx="917056" cy="98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14"/>
          <xdr:cNvSpPr>
            <a:spLocks noChangeAspect="1"/>
          </xdr:cNvSpPr>
        </xdr:nvSpPr>
        <xdr:spPr>
          <a:xfrm>
            <a:off x="0" y="142875"/>
            <a:ext cx="622788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Univers 55"/>
                <a:ea typeface="Univers 55"/>
                <a:cs typeface="Univers 55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36</xdr:row>
      <xdr:rowOff>66675</xdr:rowOff>
    </xdr:from>
    <xdr:to>
      <xdr:col>11</xdr:col>
      <xdr:colOff>133350</xdr:colOff>
      <xdr:row>58</xdr:row>
      <xdr:rowOff>152400</xdr:rowOff>
    </xdr:to>
    <xdr:graphicFrame>
      <xdr:nvGraphicFramePr>
        <xdr:cNvPr id="4" name="Chart 4"/>
        <xdr:cNvGraphicFramePr/>
      </xdr:nvGraphicFramePr>
      <xdr:xfrm>
        <a:off x="76200" y="4667250"/>
        <a:ext cx="66865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="120" zoomScaleNormal="120" zoomScaleSheetLayoutView="130" workbookViewId="0" topLeftCell="A1">
      <selection activeCell="N38" sqref="N38"/>
    </sheetView>
  </sheetViews>
  <sheetFormatPr defaultColWidth="10.875" defaultRowHeight="12.75" customHeight="1"/>
  <cols>
    <col min="1" max="1" width="3.625" style="1" customWidth="1"/>
    <col min="2" max="2" width="2.00390625" style="1" customWidth="1"/>
    <col min="3" max="3" width="19.375" style="1" customWidth="1"/>
    <col min="4" max="4" width="5.75390625" style="1" customWidth="1"/>
    <col min="5" max="6" width="9.75390625" style="8" customWidth="1"/>
    <col min="7" max="7" width="5.75390625" style="8" customWidth="1"/>
    <col min="8" max="8" width="4.125" style="8" customWidth="1"/>
    <col min="9" max="10" width="0.875" style="1" customWidth="1"/>
    <col min="11" max="11" width="25.125" style="1" customWidth="1"/>
    <col min="12" max="12" width="6.625" style="1" customWidth="1"/>
    <col min="13" max="13" width="3.625" style="1" customWidth="1"/>
    <col min="14" max="16384" width="10.875" style="1" customWidth="1"/>
  </cols>
  <sheetData>
    <row r="1" spans="3:12" s="2" customFormat="1" ht="15" customHeight="1">
      <c r="C1" s="2" t="s">
        <v>0</v>
      </c>
      <c r="E1" s="5"/>
      <c r="F1" s="5"/>
      <c r="G1" s="5"/>
      <c r="H1" s="5"/>
      <c r="L1" s="3"/>
    </row>
    <row r="2" spans="1:8" s="3" customFormat="1" ht="16.5" customHeight="1">
      <c r="A2" s="10" t="s">
        <v>19</v>
      </c>
      <c r="D2"/>
      <c r="E2" s="40"/>
      <c r="F2" s="6"/>
      <c r="G2" s="6"/>
      <c r="H2" s="6"/>
    </row>
    <row r="3" spans="2:8" s="4" customFormat="1" ht="14.25" customHeight="1">
      <c r="B3" s="16"/>
      <c r="C3"/>
      <c r="D3"/>
      <c r="E3" s="40"/>
      <c r="F3" s="7"/>
      <c r="G3" s="7"/>
      <c r="H3" s="7"/>
    </row>
    <row r="4" spans="2:9" s="22" customFormat="1" ht="12.75" customHeight="1">
      <c r="B4" s="22" t="s">
        <v>27</v>
      </c>
      <c r="C4" s="23"/>
      <c r="D4" s="55" t="s">
        <v>47</v>
      </c>
      <c r="E4" s="55"/>
      <c r="F4" s="55"/>
      <c r="G4" s="55"/>
      <c r="H4" s="24"/>
      <c r="I4" s="22" t="s">
        <v>28</v>
      </c>
    </row>
    <row r="5" spans="2:12" s="17" customFormat="1" ht="9" customHeight="1">
      <c r="B5" s="25" t="s">
        <v>54</v>
      </c>
      <c r="C5" s="26"/>
      <c r="D5" s="26"/>
      <c r="E5" s="27" t="s">
        <v>1</v>
      </c>
      <c r="F5" s="27" t="s">
        <v>2</v>
      </c>
      <c r="G5" s="27"/>
      <c r="H5" s="28"/>
      <c r="I5" s="31" t="s">
        <v>56</v>
      </c>
      <c r="J5" s="32"/>
      <c r="K5" s="33"/>
      <c r="L5" s="34" t="s">
        <v>20</v>
      </c>
    </row>
    <row r="6" spans="2:8" s="21" customFormat="1" ht="9" customHeight="1">
      <c r="B6" s="21" t="s">
        <v>3</v>
      </c>
      <c r="E6" s="50">
        <v>1699907</v>
      </c>
      <c r="F6" s="12">
        <f>E6/$E$30</f>
        <v>0.2857985168262995</v>
      </c>
      <c r="G6" s="12"/>
      <c r="H6" s="35"/>
    </row>
    <row r="7" spans="2:12" s="21" customFormat="1" ht="9" customHeight="1">
      <c r="B7" s="21" t="s">
        <v>4</v>
      </c>
      <c r="E7" s="47">
        <v>709653</v>
      </c>
      <c r="F7" s="12">
        <f>E7/$E$30</f>
        <v>0.119311100466869</v>
      </c>
      <c r="G7" s="12"/>
      <c r="H7" s="37"/>
      <c r="I7" s="37" t="s">
        <v>31</v>
      </c>
      <c r="J7" s="37"/>
      <c r="K7" s="37"/>
      <c r="L7" s="35"/>
    </row>
    <row r="8" spans="2:12" s="21" customFormat="1" ht="9" customHeight="1">
      <c r="B8" s="49" t="s">
        <v>38</v>
      </c>
      <c r="E8" s="47">
        <v>496</v>
      </c>
      <c r="F8" s="12">
        <f>E8/$E$30</f>
        <v>8.3390482153344E-05</v>
      </c>
      <c r="G8" s="12"/>
      <c r="H8" s="35"/>
      <c r="I8" s="35"/>
      <c r="J8" s="35" t="s">
        <v>21</v>
      </c>
      <c r="K8" s="35"/>
      <c r="L8" s="48">
        <v>1883</v>
      </c>
    </row>
    <row r="9" spans="2:12" s="21" customFormat="1" ht="9" customHeight="1">
      <c r="B9" s="49" t="s">
        <v>39</v>
      </c>
      <c r="E9" s="47">
        <v>30630</v>
      </c>
      <c r="F9" s="12">
        <f>E9/$E$30</f>
        <v>0.005149698524913158</v>
      </c>
      <c r="G9" s="12"/>
      <c r="H9" s="35"/>
      <c r="J9" s="35" t="s">
        <v>22</v>
      </c>
      <c r="K9" s="35"/>
      <c r="L9" s="48">
        <v>8900</v>
      </c>
    </row>
    <row r="10" spans="2:12" s="21" customFormat="1" ht="9">
      <c r="B10" s="49"/>
      <c r="C10" s="21" t="s">
        <v>40</v>
      </c>
      <c r="E10" s="47"/>
      <c r="G10" s="12"/>
      <c r="H10" s="35"/>
      <c r="I10" s="35"/>
      <c r="K10" s="35" t="s">
        <v>36</v>
      </c>
      <c r="L10" s="48">
        <f>SUM(L8:L9)</f>
        <v>10783</v>
      </c>
    </row>
    <row r="11" spans="2:15" s="21" customFormat="1" ht="9" customHeight="1">
      <c r="B11" s="49" t="s">
        <v>41</v>
      </c>
      <c r="E11" s="47">
        <v>108527</v>
      </c>
      <c r="F11" s="12">
        <f aca="true" t="shared" si="0" ref="F11:F17">E11/$E$30</f>
        <v>0.01824620737229025</v>
      </c>
      <c r="G11" s="12"/>
      <c r="H11" s="35"/>
      <c r="L11" s="39"/>
      <c r="O11"/>
    </row>
    <row r="12" spans="2:12" s="21" customFormat="1" ht="9" customHeight="1">
      <c r="B12" s="49" t="s">
        <v>42</v>
      </c>
      <c r="E12" s="47">
        <v>290663</v>
      </c>
      <c r="F12" s="12">
        <f t="shared" si="0"/>
        <v>0.04886799942366417</v>
      </c>
      <c r="G12" s="12"/>
      <c r="H12" s="35"/>
      <c r="L12" s="39"/>
    </row>
    <row r="13" spans="2:12" s="21" customFormat="1" ht="9" customHeight="1">
      <c r="B13" s="21" t="s">
        <v>5</v>
      </c>
      <c r="E13" s="47">
        <v>310461</v>
      </c>
      <c r="F13" s="12">
        <f>E13/$E$30</f>
        <v>0.052196557418970425</v>
      </c>
      <c r="G13" s="12"/>
      <c r="H13" s="37"/>
      <c r="I13" s="37" t="s">
        <v>32</v>
      </c>
      <c r="J13" s="37"/>
      <c r="K13" s="37"/>
      <c r="L13" s="44"/>
    </row>
    <row r="14" spans="2:12" s="21" customFormat="1" ht="9" customHeight="1">
      <c r="B14" s="36" t="s">
        <v>6</v>
      </c>
      <c r="C14" s="36"/>
      <c r="D14" s="36"/>
      <c r="E14" s="47">
        <v>148063</v>
      </c>
      <c r="F14" s="12">
        <f t="shared" si="0"/>
        <v>0.02489323580457777</v>
      </c>
      <c r="G14" s="12"/>
      <c r="H14" s="35"/>
      <c r="I14" s="35"/>
      <c r="J14" s="35" t="s">
        <v>23</v>
      </c>
      <c r="K14" s="35"/>
      <c r="L14" s="48">
        <v>285</v>
      </c>
    </row>
    <row r="15" spans="2:12" s="21" customFormat="1" ht="9" customHeight="1">
      <c r="B15" s="21" t="s">
        <v>7</v>
      </c>
      <c r="E15" s="47">
        <v>22327</v>
      </c>
      <c r="F15" s="12">
        <f t="shared" si="0"/>
        <v>0.0037537485787050634</v>
      </c>
      <c r="G15" s="12"/>
      <c r="J15" s="35" t="s">
        <v>25</v>
      </c>
      <c r="L15" s="48">
        <v>464</v>
      </c>
    </row>
    <row r="16" spans="2:12" s="21" customFormat="1" ht="9" customHeight="1">
      <c r="B16" s="21" t="s">
        <v>8</v>
      </c>
      <c r="E16" s="47">
        <v>108244</v>
      </c>
      <c r="F16" s="12">
        <f t="shared" si="0"/>
        <v>0.01819862772219066</v>
      </c>
      <c r="G16" s="12"/>
      <c r="K16" s="35" t="s">
        <v>24</v>
      </c>
      <c r="L16" s="48"/>
    </row>
    <row r="17" spans="2:12" s="21" customFormat="1" ht="9" customHeight="1">
      <c r="B17" s="21" t="s">
        <v>14</v>
      </c>
      <c r="E17" s="47">
        <v>1175315</v>
      </c>
      <c r="F17" s="12">
        <f t="shared" si="0"/>
        <v>0.19760097687914818</v>
      </c>
      <c r="G17" s="12"/>
      <c r="J17" s="35" t="s">
        <v>25</v>
      </c>
      <c r="K17" s="35"/>
      <c r="L17" s="48">
        <v>5</v>
      </c>
    </row>
    <row r="18" spans="3:12" s="21" customFormat="1" ht="9" customHeight="1">
      <c r="C18" s="21" t="s">
        <v>13</v>
      </c>
      <c r="E18" s="47"/>
      <c r="F18" s="12"/>
      <c r="G18" s="12"/>
      <c r="J18" s="35"/>
      <c r="K18" s="35" t="s">
        <v>26</v>
      </c>
      <c r="L18" s="48"/>
    </row>
    <row r="19" spans="3:12" s="21" customFormat="1" ht="10.5" customHeight="1">
      <c r="C19" s="49" t="s">
        <v>48</v>
      </c>
      <c r="E19" s="39"/>
      <c r="F19" s="12"/>
      <c r="G19" s="12"/>
      <c r="H19" s="39"/>
      <c r="I19" s="45"/>
      <c r="J19" s="45"/>
      <c r="K19" s="45" t="s">
        <v>37</v>
      </c>
      <c r="L19" s="48">
        <f>SUM(L14:L18)</f>
        <v>754</v>
      </c>
    </row>
    <row r="20" spans="3:12" s="21" customFormat="1" ht="9" customHeight="1">
      <c r="C20" s="21" t="s">
        <v>35</v>
      </c>
      <c r="E20" s="47"/>
      <c r="F20" s="12"/>
      <c r="G20" s="12"/>
      <c r="I20" s="38"/>
      <c r="J20" s="38"/>
      <c r="K20" s="38"/>
      <c r="L20" s="38"/>
    </row>
    <row r="21" spans="2:12" s="21" customFormat="1" ht="9" customHeight="1">
      <c r="B21" s="21" t="s">
        <v>9</v>
      </c>
      <c r="E21" s="47">
        <v>251948</v>
      </c>
      <c r="F21" s="12">
        <f>E21/$E$30</f>
        <v>0.042359002414457086</v>
      </c>
      <c r="G21" s="12"/>
      <c r="H21" s="43"/>
      <c r="I21" s="37" t="s">
        <v>29</v>
      </c>
      <c r="J21" s="37"/>
      <c r="K21" s="37"/>
      <c r="L21" s="29">
        <f>L8+L9+L14+L15+L17</f>
        <v>11537</v>
      </c>
    </row>
    <row r="22" spans="2:12" s="21" customFormat="1" ht="9" customHeight="1">
      <c r="B22" s="21" t="s">
        <v>16</v>
      </c>
      <c r="E22" s="47">
        <v>474858</v>
      </c>
      <c r="F22" s="12">
        <f>E22/$E$30</f>
        <v>0.07983596285155771</v>
      </c>
      <c r="G22" s="12"/>
      <c r="L22" s="46"/>
    </row>
    <row r="23" spans="3:7" s="21" customFormat="1" ht="9" customHeight="1">
      <c r="C23" s="21" t="s">
        <v>15</v>
      </c>
      <c r="E23" s="47"/>
      <c r="F23" s="12"/>
      <c r="G23" s="12"/>
    </row>
    <row r="24" spans="3:9" s="21" customFormat="1" ht="9" customHeight="1">
      <c r="C24" s="21" t="s">
        <v>18</v>
      </c>
      <c r="E24" s="47"/>
      <c r="F24" s="12"/>
      <c r="G24" s="12"/>
      <c r="I24" s="52" t="s">
        <v>53</v>
      </c>
    </row>
    <row r="25" spans="3:12" s="21" customFormat="1" ht="9" customHeight="1">
      <c r="C25" s="21" t="s">
        <v>17</v>
      </c>
      <c r="D25" s="39"/>
      <c r="E25" s="47"/>
      <c r="F25" s="12"/>
      <c r="G25" s="12"/>
      <c r="J25" s="49" t="s">
        <v>46</v>
      </c>
      <c r="L25" s="48">
        <v>34</v>
      </c>
    </row>
    <row r="26" spans="1:12" s="39" customFormat="1" ht="9" customHeight="1">
      <c r="A26" s="21"/>
      <c r="B26" s="21" t="s">
        <v>11</v>
      </c>
      <c r="C26" s="21"/>
      <c r="E26" s="47">
        <v>539401</v>
      </c>
      <c r="F26" s="12">
        <f>E26/$E$30</f>
        <v>0.09068731746773369</v>
      </c>
      <c r="G26" s="12"/>
      <c r="I26" s="21"/>
      <c r="J26" s="49" t="s">
        <v>43</v>
      </c>
      <c r="K26" s="21"/>
      <c r="L26" s="48">
        <v>23</v>
      </c>
    </row>
    <row r="27" spans="1:12" s="43" customFormat="1" ht="9" customHeight="1">
      <c r="A27" s="21"/>
      <c r="B27" s="21"/>
      <c r="C27" s="21" t="s">
        <v>34</v>
      </c>
      <c r="D27" s="21"/>
      <c r="E27" s="47"/>
      <c r="F27" s="12"/>
      <c r="G27" s="12"/>
      <c r="I27" s="39"/>
      <c r="J27" s="51" t="s">
        <v>44</v>
      </c>
      <c r="K27" s="39"/>
      <c r="L27" s="48">
        <v>162</v>
      </c>
    </row>
    <row r="28" spans="1:12" s="43" customFormat="1" ht="9" customHeight="1">
      <c r="A28" s="21"/>
      <c r="B28" s="21"/>
      <c r="C28" s="21" t="s">
        <v>33</v>
      </c>
      <c r="D28" s="21"/>
      <c r="E28" s="47"/>
      <c r="F28" s="12"/>
      <c r="G28" s="12"/>
      <c r="J28" s="51" t="s">
        <v>45</v>
      </c>
      <c r="K28" s="51"/>
      <c r="L28" s="48">
        <v>26</v>
      </c>
    </row>
    <row r="29" spans="1:11" s="13" customFormat="1" ht="9" customHeight="1">
      <c r="A29" s="39"/>
      <c r="B29" s="38" t="s">
        <v>10</v>
      </c>
      <c r="C29" s="38"/>
      <c r="D29" s="38"/>
      <c r="E29" s="41">
        <v>77428</v>
      </c>
      <c r="F29" s="14">
        <f>E29/$E$30</f>
        <v>0.013017657766469999</v>
      </c>
      <c r="G29" s="14"/>
      <c r="H29" s="19"/>
      <c r="I29" s="20"/>
      <c r="J29" s="20"/>
      <c r="K29" s="20"/>
    </row>
    <row r="30" spans="1:11" s="13" customFormat="1" ht="12.75" customHeight="1">
      <c r="A30" s="43"/>
      <c r="B30" s="44" t="s">
        <v>12</v>
      </c>
      <c r="C30" s="43"/>
      <c r="D30" s="43"/>
      <c r="E30" s="42">
        <f>SUM(E6:E29)</f>
        <v>5947921</v>
      </c>
      <c r="F30" s="15">
        <f>E30/$E$30</f>
        <v>1</v>
      </c>
      <c r="G30" s="15"/>
      <c r="H30" s="19"/>
      <c r="I30" s="20"/>
      <c r="J30" s="20"/>
      <c r="K30" s="20"/>
    </row>
    <row r="31" spans="1:7" ht="4.5" customHeight="1">
      <c r="A31" s="43"/>
      <c r="B31" s="44"/>
      <c r="C31" s="43"/>
      <c r="D31" s="43"/>
      <c r="E31" s="42"/>
      <c r="F31" s="15"/>
      <c r="G31" s="15"/>
    </row>
    <row r="32" spans="1:7" ht="12.75" customHeight="1">
      <c r="A32" s="13"/>
      <c r="B32" s="30" t="s">
        <v>51</v>
      </c>
      <c r="C32" s="17"/>
      <c r="D32" s="17"/>
      <c r="E32" s="24"/>
      <c r="F32" s="18"/>
      <c r="G32" s="18"/>
    </row>
    <row r="33" spans="1:8" ht="12.75" customHeight="1">
      <c r="A33" s="11" t="s">
        <v>30</v>
      </c>
      <c r="D33" s="8"/>
      <c r="H33" s="1"/>
    </row>
    <row r="34" ht="9" customHeight="1"/>
    <row r="35" spans="1:8" ht="12.75" customHeight="1">
      <c r="A35" s="11" t="s">
        <v>55</v>
      </c>
      <c r="D35" s="8"/>
      <c r="H35" s="1"/>
    </row>
    <row r="39" spans="1:7" s="9" customFormat="1" ht="12.75" customHeight="1">
      <c r="A39" s="1"/>
      <c r="B39" s="1"/>
      <c r="C39" s="1"/>
      <c r="D39" s="1"/>
      <c r="E39" s="8"/>
      <c r="F39" s="8"/>
      <c r="G39" s="8"/>
    </row>
    <row r="42" spans="1:7" ht="12.75" customHeight="1">
      <c r="A42" s="9"/>
      <c r="B42"/>
      <c r="C42" s="9"/>
      <c r="D42" s="9"/>
      <c r="E42" s="7"/>
      <c r="F42" s="9"/>
      <c r="G42" s="9"/>
    </row>
  </sheetData>
  <sheetProtection/>
  <mergeCells count="1">
    <mergeCell ref="D4:G4"/>
  </mergeCells>
  <printOptions/>
  <pageMargins left="0.5" right="0.5" top="0.34" bottom="0.5" header="0.3" footer="5.7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2.75390625" style="0" bestFit="1" customWidth="1"/>
  </cols>
  <sheetData>
    <row r="1" spans="2:3" ht="12.75">
      <c r="B1" t="s">
        <v>50</v>
      </c>
      <c r="C1" t="s">
        <v>49</v>
      </c>
    </row>
    <row r="2" spans="1:3" ht="12.75">
      <c r="A2" t="s">
        <v>3</v>
      </c>
      <c r="B2" s="53">
        <f>C2/C$17</f>
        <v>0.2857985168262995</v>
      </c>
      <c r="C2">
        <v>1699907</v>
      </c>
    </row>
    <row r="3" spans="1:3" ht="12.75">
      <c r="A3" t="s">
        <v>4</v>
      </c>
      <c r="B3" s="53">
        <f aca="true" t="shared" si="0" ref="B3:B16">C3/C$17</f>
        <v>0.119311100466869</v>
      </c>
      <c r="C3">
        <v>709653</v>
      </c>
    </row>
    <row r="4" spans="1:3" ht="12.75">
      <c r="A4" t="s">
        <v>38</v>
      </c>
      <c r="B4" s="53">
        <f t="shared" si="0"/>
        <v>8.3390482153344E-05</v>
      </c>
      <c r="C4">
        <v>496</v>
      </c>
    </row>
    <row r="5" spans="1:3" ht="12.75">
      <c r="A5" t="s">
        <v>52</v>
      </c>
      <c r="B5" s="53">
        <f t="shared" si="0"/>
        <v>0.005149698524913158</v>
      </c>
      <c r="C5">
        <v>30630</v>
      </c>
    </row>
    <row r="6" spans="1:3" ht="12.75">
      <c r="A6" t="s">
        <v>41</v>
      </c>
      <c r="B6" s="53">
        <f t="shared" si="0"/>
        <v>0.01824620737229025</v>
      </c>
      <c r="C6">
        <v>108527</v>
      </c>
    </row>
    <row r="7" spans="1:3" ht="12.75">
      <c r="A7" t="s">
        <v>42</v>
      </c>
      <c r="B7" s="53">
        <f t="shared" si="0"/>
        <v>0.04886799942366417</v>
      </c>
      <c r="C7">
        <v>290663</v>
      </c>
    </row>
    <row r="8" spans="1:3" ht="12.75">
      <c r="A8" t="s">
        <v>5</v>
      </c>
      <c r="B8" s="53">
        <f t="shared" si="0"/>
        <v>0.052196557418970425</v>
      </c>
      <c r="C8">
        <v>310461</v>
      </c>
    </row>
    <row r="9" spans="1:3" ht="12.75">
      <c r="A9" t="s">
        <v>6</v>
      </c>
      <c r="B9" s="53">
        <f t="shared" si="0"/>
        <v>0.02489323580457777</v>
      </c>
      <c r="C9">
        <v>148063</v>
      </c>
    </row>
    <row r="10" spans="1:3" ht="12.75">
      <c r="A10" t="s">
        <v>7</v>
      </c>
      <c r="B10" s="53">
        <f t="shared" si="0"/>
        <v>0.0037537485787050634</v>
      </c>
      <c r="C10">
        <v>22327</v>
      </c>
    </row>
    <row r="11" spans="1:3" ht="12.75">
      <c r="A11" t="s">
        <v>8</v>
      </c>
      <c r="B11" s="53">
        <f t="shared" si="0"/>
        <v>0.01819862772219066</v>
      </c>
      <c r="C11">
        <v>108244</v>
      </c>
    </row>
    <row r="12" spans="1:3" ht="12.75">
      <c r="A12" t="s">
        <v>14</v>
      </c>
      <c r="B12" s="53">
        <f t="shared" si="0"/>
        <v>0.19760097687914818</v>
      </c>
      <c r="C12">
        <v>1175315</v>
      </c>
    </row>
    <row r="13" spans="1:3" ht="12.75">
      <c r="A13" t="s">
        <v>9</v>
      </c>
      <c r="B13" s="53">
        <f t="shared" si="0"/>
        <v>0.042359002414457086</v>
      </c>
      <c r="C13">
        <v>251948</v>
      </c>
    </row>
    <row r="14" spans="1:3" ht="12.75">
      <c r="A14" t="s">
        <v>16</v>
      </c>
      <c r="B14" s="53">
        <f t="shared" si="0"/>
        <v>0.07983596285155771</v>
      </c>
      <c r="C14">
        <v>474858</v>
      </c>
    </row>
    <row r="15" spans="1:3" ht="12.75">
      <c r="A15" t="s">
        <v>11</v>
      </c>
      <c r="B15" s="53">
        <f t="shared" si="0"/>
        <v>0.09068731746773369</v>
      </c>
      <c r="C15">
        <v>539401</v>
      </c>
    </row>
    <row r="16" spans="1:3" ht="12.75">
      <c r="A16" t="s">
        <v>10</v>
      </c>
      <c r="B16" s="53">
        <f t="shared" si="0"/>
        <v>0.013017657766469999</v>
      </c>
      <c r="C16">
        <v>77428</v>
      </c>
    </row>
    <row r="17" spans="2:3" ht="12.75">
      <c r="B17" s="54">
        <f>SUM(B2:B16)</f>
        <v>0.9999999999999999</v>
      </c>
      <c r="C17">
        <f>SUM(C2:C16)</f>
        <v>5947921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Gahn, Sandra W [I RES]</dc:creator>
  <cp:keywords/>
  <dc:description/>
  <cp:lastModifiedBy>Gahn, Sandra W [I RES]</cp:lastModifiedBy>
  <cp:lastPrinted>2014-01-08T21:28:54Z</cp:lastPrinted>
  <dcterms:created xsi:type="dcterms:W3CDTF">1999-11-08T17:50:27Z</dcterms:created>
  <dcterms:modified xsi:type="dcterms:W3CDTF">2017-12-15T21:17:00Z</dcterms:modified>
  <cp:category/>
  <cp:version/>
  <cp:contentType/>
  <cp:contentStatus/>
</cp:coreProperties>
</file>