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4-25\__Ready to Post\"/>
    </mc:Choice>
  </mc:AlternateContent>
  <xr:revisionPtr revIDLastSave="0" documentId="13_ncr:1_{307CB18A-5D49-418B-A7B6-79E1AA7725F8}" xr6:coauthVersionLast="47" xr6:coauthVersionMax="47" xr10:uidLastSave="{00000000-0000-0000-0000-000000000000}"/>
  <bookViews>
    <workbookView xWindow="32685" yWindow="510" windowWidth="21600" windowHeight="16860" xr2:uid="{00000000-000D-0000-FFFF-FFFF00000000}"/>
  </bookViews>
  <sheets>
    <sheet name="Revenues by Source" sheetId="2" r:id="rId1"/>
    <sheet name="Data for Chart" sheetId="3" state="hidden" r:id="rId2"/>
  </sheets>
  <definedNames>
    <definedName name="_xlnm.Print_Area" localSheetId="0">'Revenues by Source'!$A$1:$DA$58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16" i="2" l="1"/>
  <c r="CX15" i="2"/>
  <c r="CX14" i="2"/>
  <c r="CX13" i="2"/>
  <c r="CX12" i="2"/>
  <c r="CX11" i="2"/>
  <c r="CX10" i="2"/>
  <c r="CX9" i="2"/>
  <c r="CT16" i="2"/>
  <c r="CU15" i="2" s="1"/>
  <c r="CU10" i="2" l="1"/>
  <c r="CU11" i="2"/>
  <c r="CU12" i="2"/>
  <c r="CU13" i="2"/>
  <c r="CU9" i="2"/>
  <c r="CU14" i="2"/>
  <c r="CQ16" i="2"/>
  <c r="CR15" i="2" s="1"/>
  <c r="CR11" i="2" l="1"/>
  <c r="CR12" i="2"/>
  <c r="CR10" i="2"/>
  <c r="CR13" i="2"/>
  <c r="CR14" i="2"/>
  <c r="CR9" i="2"/>
  <c r="CN16" i="2"/>
  <c r="CO15" i="2" s="1"/>
  <c r="CO9" i="2" l="1"/>
  <c r="CO13" i="2"/>
  <c r="CO10" i="2"/>
  <c r="CO11" i="2"/>
  <c r="CO12" i="2"/>
  <c r="CO14" i="2"/>
  <c r="CZ16" i="2"/>
  <c r="DA13" i="2" s="1"/>
  <c r="CK16" i="2"/>
  <c r="CL12" i="2" s="1"/>
  <c r="CI15" i="2"/>
  <c r="CH16" i="2"/>
  <c r="CI10" i="2" s="1"/>
  <c r="CE16" i="2"/>
  <c r="CF15" i="2" s="1"/>
  <c r="CF12" i="2"/>
  <c r="CF11" i="2"/>
  <c r="CF10" i="2"/>
  <c r="CF9" i="2"/>
  <c r="CF14" i="2"/>
  <c r="CB16" i="2"/>
  <c r="CC15" i="2"/>
  <c r="CC9" i="2"/>
  <c r="CC11" i="2"/>
  <c r="CC12" i="2"/>
  <c r="CC13" i="2"/>
  <c r="CC10" i="2"/>
  <c r="CC14" i="2"/>
  <c r="BY16" i="2"/>
  <c r="BZ15" i="2" s="1"/>
  <c r="BV16" i="2"/>
  <c r="BW14" i="2"/>
  <c r="BW15" i="2"/>
  <c r="BW9" i="2"/>
  <c r="BW10" i="2"/>
  <c r="BW11" i="2"/>
  <c r="BW12" i="2"/>
  <c r="BW13" i="2"/>
  <c r="BS16" i="2"/>
  <c r="BT11" i="2" s="1"/>
  <c r="BP16" i="2"/>
  <c r="BQ14" i="2" s="1"/>
  <c r="BM16" i="2"/>
  <c r="BN13" i="2"/>
  <c r="BJ16" i="2"/>
  <c r="BK12" i="2" s="1"/>
  <c r="BK10" i="2"/>
  <c r="BG16" i="2"/>
  <c r="BH13" i="2" s="1"/>
  <c r="BH11" i="2"/>
  <c r="BD16" i="2"/>
  <c r="BE10" i="2" s="1"/>
  <c r="BE15" i="2"/>
  <c r="BA16" i="2"/>
  <c r="BB11" i="2" s="1"/>
  <c r="BB15" i="2"/>
  <c r="AX16" i="2"/>
  <c r="AY14" i="2" s="1"/>
  <c r="AY15" i="2"/>
  <c r="AU16" i="2"/>
  <c r="AV10" i="2" s="1"/>
  <c r="AV14" i="2"/>
  <c r="AR16" i="2"/>
  <c r="AS14" i="2" s="1"/>
  <c r="AO16" i="2"/>
  <c r="AP13" i="2"/>
  <c r="AL16" i="2"/>
  <c r="AM15" i="2" s="1"/>
  <c r="AM10" i="2"/>
  <c r="AI16" i="2"/>
  <c r="AJ13" i="2" s="1"/>
  <c r="AJ11" i="2"/>
  <c r="AF16" i="2"/>
  <c r="AG10" i="2" s="1"/>
  <c r="AG15" i="2"/>
  <c r="AC16" i="2"/>
  <c r="AD12" i="2" s="1"/>
  <c r="Z16" i="2"/>
  <c r="AA9" i="2" s="1"/>
  <c r="AA15" i="2"/>
  <c r="W16" i="2"/>
  <c r="X13" i="2" s="1"/>
  <c r="X14" i="2"/>
  <c r="T16" i="2"/>
  <c r="U9" i="2" s="1"/>
  <c r="U14" i="2"/>
  <c r="Q16" i="2"/>
  <c r="R12" i="2" s="1"/>
  <c r="R13" i="2"/>
  <c r="N16" i="2"/>
  <c r="O10" i="2" s="1"/>
  <c r="K16" i="2"/>
  <c r="L11" i="2" s="1"/>
  <c r="H16" i="2"/>
  <c r="I10" i="2" s="1"/>
  <c r="I15" i="2"/>
  <c r="E16" i="2"/>
  <c r="F13" i="2" s="1"/>
  <c r="F10" i="2"/>
  <c r="B16" i="2"/>
  <c r="C12" i="2" s="1"/>
  <c r="C15" i="2"/>
  <c r="BN12" i="2"/>
  <c r="C9" i="2"/>
  <c r="AP10" i="2"/>
  <c r="BQ10" i="2"/>
  <c r="BN9" i="2"/>
  <c r="BN11" i="2"/>
  <c r="BQ9" i="2"/>
  <c r="BQ11" i="2"/>
  <c r="F14" i="2"/>
  <c r="F9" i="2"/>
  <c r="AA14" i="2"/>
  <c r="F11" i="2"/>
  <c r="F12" i="2"/>
  <c r="AD11" i="2"/>
  <c r="F15" i="2"/>
  <c r="C10" i="2"/>
  <c r="BH10" i="2"/>
  <c r="AP9" i="2"/>
  <c r="BN10" i="2"/>
  <c r="AP12" i="2"/>
  <c r="BQ13" i="2"/>
  <c r="AM11" i="2"/>
  <c r="AJ14" i="2"/>
  <c r="I9" i="2"/>
  <c r="AG9" i="2"/>
  <c r="BE9" i="2"/>
  <c r="I14" i="2"/>
  <c r="BE14" i="2"/>
  <c r="AM9" i="2"/>
  <c r="BK9" i="2"/>
  <c r="X10" i="2"/>
  <c r="U11" i="2"/>
  <c r="AY11" i="2"/>
  <c r="AP11" i="2"/>
  <c r="I13" i="2"/>
  <c r="AM14" i="2"/>
  <c r="AP15" i="2"/>
  <c r="BN15" i="2"/>
  <c r="I12" i="2"/>
  <c r="AP14" i="2"/>
  <c r="BN14" i="2"/>
  <c r="BQ15" i="2"/>
  <c r="I11" i="2"/>
  <c r="AG11" i="2"/>
  <c r="BE11" i="2"/>
  <c r="AJ12" i="2"/>
  <c r="AM12" i="2"/>
  <c r="AD9" i="2" l="1"/>
  <c r="CI11" i="2"/>
  <c r="L13" i="2"/>
  <c r="AY13" i="2"/>
  <c r="AS12" i="2"/>
  <c r="CI12" i="2"/>
  <c r="BE12" i="2"/>
  <c r="AJ9" i="2"/>
  <c r="C13" i="2"/>
  <c r="X11" i="2"/>
  <c r="CI13" i="2"/>
  <c r="AG12" i="2"/>
  <c r="L9" i="2"/>
  <c r="AA12" i="2"/>
  <c r="AA10" i="2"/>
  <c r="AD15" i="2"/>
  <c r="CI14" i="2"/>
  <c r="L12" i="2"/>
  <c r="L14" i="2"/>
  <c r="BK14" i="2"/>
  <c r="AY9" i="2"/>
  <c r="AV15" i="2"/>
  <c r="X15" i="2"/>
  <c r="AG13" i="2"/>
  <c r="L10" i="2"/>
  <c r="AA13" i="2"/>
  <c r="BT10" i="2"/>
  <c r="BK13" i="2"/>
  <c r="AG14" i="2"/>
  <c r="AY12" i="2"/>
  <c r="BT9" i="2"/>
  <c r="AM13" i="2"/>
  <c r="BK15" i="2"/>
  <c r="AJ10" i="2"/>
  <c r="C11" i="2"/>
  <c r="BT15" i="2"/>
  <c r="CF13" i="2"/>
  <c r="BH12" i="2"/>
  <c r="L15" i="2"/>
  <c r="X12" i="2"/>
  <c r="BT14" i="2"/>
  <c r="AV9" i="2"/>
  <c r="AS9" i="2"/>
  <c r="R15" i="2"/>
  <c r="R10" i="2"/>
  <c r="U13" i="2"/>
  <c r="CL13" i="2"/>
  <c r="AY10" i="2"/>
  <c r="AD10" i="2"/>
  <c r="X9" i="2"/>
  <c r="CL9" i="2"/>
  <c r="O14" i="2"/>
  <c r="AV13" i="2"/>
  <c r="BE13" i="2"/>
  <c r="AS13" i="2"/>
  <c r="CL11" i="2"/>
  <c r="R11" i="2"/>
  <c r="BB14" i="2"/>
  <c r="CL14" i="2"/>
  <c r="BZ13" i="2"/>
  <c r="BH15" i="2"/>
  <c r="R9" i="2"/>
  <c r="R14" i="2"/>
  <c r="BB13" i="2"/>
  <c r="BZ11" i="2"/>
  <c r="BH14" i="2"/>
  <c r="AD13" i="2"/>
  <c r="BT13" i="2"/>
  <c r="BZ10" i="2"/>
  <c r="BB10" i="2"/>
  <c r="AA11" i="2"/>
  <c r="CL15" i="2"/>
  <c r="O15" i="2"/>
  <c r="BB9" i="2"/>
  <c r="O12" i="2"/>
  <c r="AJ15" i="2"/>
  <c r="AD14" i="2"/>
  <c r="AS10" i="2"/>
  <c r="AS11" i="2"/>
  <c r="O11" i="2"/>
  <c r="BB12" i="2"/>
  <c r="BQ12" i="2"/>
  <c r="BT12" i="2"/>
  <c r="BZ9" i="2"/>
  <c r="CI9" i="2"/>
  <c r="O13" i="2"/>
  <c r="O9" i="2"/>
  <c r="CL10" i="2"/>
  <c r="AV11" i="2"/>
  <c r="U10" i="2"/>
  <c r="AS15" i="2"/>
  <c r="BH9" i="2"/>
  <c r="U15" i="2"/>
  <c r="BK11" i="2"/>
  <c r="BZ14" i="2"/>
  <c r="BZ12" i="2"/>
  <c r="AV12" i="2"/>
  <c r="U12" i="2"/>
  <c r="DA14" i="2"/>
  <c r="DA15" i="2"/>
  <c r="DA9" i="2"/>
  <c r="DA11" i="2"/>
  <c r="DA12" i="2"/>
  <c r="DA10" i="2"/>
</calcChain>
</file>

<file path=xl/sharedStrings.xml><?xml version="1.0" encoding="utf-8"?>
<sst xmlns="http://schemas.openxmlformats.org/spreadsheetml/2006/main" count="132" uniqueCount="64">
  <si>
    <t xml:space="preserve"> </t>
  </si>
  <si>
    <t>Revenues by Source (in thousands)</t>
  </si>
  <si>
    <t>DOLLARS</t>
  </si>
  <si>
    <t>%</t>
  </si>
  <si>
    <t xml:space="preserve">   State Appropriations</t>
  </si>
  <si>
    <t xml:space="preserve">   Federal Appropriations</t>
  </si>
  <si>
    <t xml:space="preserve">   Tuition and Fees</t>
  </si>
  <si>
    <t xml:space="preserve">   Contracts and Grants</t>
  </si>
  <si>
    <t>Office of Institutional Research (Source: Office of Controller)</t>
  </si>
  <si>
    <t xml:space="preserve">   –––1988-1989–––</t>
  </si>
  <si>
    <t>–––1999-2000–––</t>
  </si>
  <si>
    <t>–––1997-1998–––</t>
  </si>
  <si>
    <t>–––1996-1997–––</t>
  </si>
  <si>
    <t>–––1995-1996–––</t>
  </si>
  <si>
    <t>–––1989-1990–––</t>
  </si>
  <si>
    <t>–––1990-1991–––</t>
  </si>
  <si>
    <t>–––1991-1992–––</t>
  </si>
  <si>
    <t>–––1992-1993–––</t>
  </si>
  <si>
    <t>–––1993-1994–––</t>
  </si>
  <si>
    <t>–––1994-1995–––</t>
  </si>
  <si>
    <t>Total</t>
  </si>
  <si>
    <t>–––2000-2001–––</t>
  </si>
  <si>
    <t>–––2001-2002–––</t>
  </si>
  <si>
    <t xml:space="preserve">Revenues </t>
  </si>
  <si>
    <t>–––2002-2003–––</t>
  </si>
  <si>
    <t>–––2003-2004–––</t>
  </si>
  <si>
    <t xml:space="preserve"> Fiscal Year </t>
  </si>
  <si>
    <t>–––2004-2005–––</t>
  </si>
  <si>
    <t>–––2005-2006–––</t>
  </si>
  <si>
    <t>–––2006-2007–––</t>
  </si>
  <si>
    <t>–––2007-2008–––</t>
  </si>
  <si>
    <t>–––2008-2009–––</t>
  </si>
  <si>
    <t>–––2009-2010–––</t>
  </si>
  <si>
    <t>–––2010-2011–––</t>
  </si>
  <si>
    <t>–––2011-2012–––</t>
  </si>
  <si>
    <t>–––––––2012-2013–––––––</t>
  </si>
  <si>
    <t xml:space="preserve"> (e.g., Iowa State Center, Residence System, University Bookstore).</t>
  </si>
  <si>
    <t>–––––––2013-2014–––––––</t>
  </si>
  <si>
    <t>–––––––2014-2015–––––––</t>
  </si>
  <si>
    <t>–––––––2015-2016–––––––</t>
  </si>
  <si>
    <t>–––––––2016-2017–––––––</t>
  </si>
  <si>
    <t>–––––––2017-2018–––––––</t>
  </si>
  <si>
    <t>State Appropriations</t>
  </si>
  <si>
    <t>Federal Appropriations</t>
  </si>
  <si>
    <t>Tuition and Fees</t>
  </si>
  <si>
    <t>Contracts and Grants</t>
  </si>
  <si>
    <t>Auxiliary Enterprises</t>
  </si>
  <si>
    <t>Independent Operations</t>
  </si>
  <si>
    <t>Other</t>
  </si>
  <si>
    <r>
      <t xml:space="preserve">   Auxiliary Enterprises</t>
    </r>
    <r>
      <rPr>
        <vertAlign val="superscript"/>
        <sz val="9"/>
        <rFont val="Univers 55"/>
        <family val="2"/>
      </rPr>
      <t>1</t>
    </r>
  </si>
  <si>
    <r>
      <t xml:space="preserve">   Independent Operations</t>
    </r>
    <r>
      <rPr>
        <vertAlign val="superscript"/>
        <sz val="9"/>
        <rFont val="Univers 55"/>
        <family val="2"/>
      </rPr>
      <t>2</t>
    </r>
  </si>
  <si>
    <r>
      <t xml:space="preserve">   Other</t>
    </r>
    <r>
      <rPr>
        <vertAlign val="superscript"/>
        <sz val="9"/>
        <rFont val="Univers 55"/>
        <family val="2"/>
      </rPr>
      <t>3</t>
    </r>
  </si>
  <si>
    <r>
      <rPr>
        <vertAlign val="superscript"/>
        <sz val="10"/>
        <rFont val="Univers 55"/>
      </rPr>
      <t>1</t>
    </r>
    <r>
      <rPr>
        <sz val="9"/>
        <rFont val="ITC Berkeley Oldstyle Std"/>
        <family val="1"/>
      </rPr>
      <t xml:space="preserve">Auxiliary Enterprises: activities that exist to furnish goods and services to students and staff, essentially self-supporting, </t>
    </r>
  </si>
  <si>
    <r>
      <rPr>
        <vertAlign val="superscript"/>
        <sz val="10"/>
        <rFont val="Univers 55"/>
      </rPr>
      <t xml:space="preserve">2 </t>
    </r>
    <r>
      <rPr>
        <sz val="9"/>
        <rFont val="ITC Berkeley Oldstyle Std"/>
        <family val="1"/>
      </rPr>
      <t>Independent Operations: operations that are independent of but may enhance the mission of the university: Ames Laboratory.</t>
    </r>
  </si>
  <si>
    <r>
      <rPr>
        <vertAlign val="superscript"/>
        <sz val="10"/>
        <rFont val="Univers 55"/>
      </rPr>
      <t xml:space="preserve">3 </t>
    </r>
    <r>
      <rPr>
        <sz val="9"/>
        <rFont val="ITC Berkeley Oldstyle Std"/>
        <family val="1"/>
      </rPr>
      <t>Other: includes miscellaneous revenue, (e.g., sales of educational activities, interest income from investments, sales of equipment).</t>
    </r>
  </si>
  <si>
    <t>–––––––2018-2019–––––––</t>
  </si>
  <si>
    <t>–––––––2020-2021–––––––</t>
  </si>
  <si>
    <t>–––––––2021-2022–––––––</t>
  </si>
  <si>
    <r>
      <t>–––––––2019-2020</t>
    </r>
    <r>
      <rPr>
        <b/>
        <vertAlign val="superscript"/>
        <sz val="9"/>
        <rFont val="Univers LT Std 45 Light"/>
        <family val="2"/>
      </rPr>
      <t>4</t>
    </r>
    <r>
      <rPr>
        <b/>
        <sz val="9"/>
        <rFont val="Univers LT Std 45 Light"/>
        <family val="2"/>
      </rPr>
      <t>–––––––</t>
    </r>
  </si>
  <si>
    <r>
      <rPr>
        <vertAlign val="superscript"/>
        <sz val="10"/>
        <rFont val="Univers 55"/>
      </rPr>
      <t xml:space="preserve">4 </t>
    </r>
    <r>
      <rPr>
        <sz val="9"/>
        <rFont val="ITC Berkeley Oldstyle Std"/>
        <family val="1"/>
      </rPr>
      <t>Beginning with FY20, data has been restated to better align with annual audited financial statements. This includes the removal of mandatory and non-mandatory transfers. For more detailed financial data, please consult the university's annual financial report on the Controller's website (link below).</t>
    </r>
  </si>
  <si>
    <t>Annual Financial Reports</t>
  </si>
  <si>
    <t>–––––––2022-2023–––––––</t>
  </si>
  <si>
    <t>–––––––2023-2024–––––––</t>
  </si>
  <si>
    <t>Last Updated 2/25/2025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</si>
</sst>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164" formatCode="0.0%"/>
    <numFmt numFmtId="165" formatCode="&quot;$&quot;???,???"/>
    <numFmt numFmtId="166" formatCode="???,???"/>
    <numFmt numFmtId="167" formatCode="?,???,???"/>
    <numFmt numFmtId="168" formatCode="?0.0%"/>
    <numFmt numFmtId="169" formatCode="\ \ ???,???"/>
    <numFmt numFmtId="170" formatCode="&quot;$&quot;#,##0"/>
    <numFmt numFmtId="171" formatCode="_(&quot;$&quot;* #,##0_);_(&quot;$&quot;* \(#,##0\);_(&quot;$&quot;* &quot;-&quot;??_);_(@_)"/>
  </numFmts>
  <fonts count="26">
    <font>
      <sz val="10"/>
      <name val="Univers 55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Univers 55"/>
      <family val="2"/>
    </font>
    <font>
      <sz val="14"/>
      <name val="Univers 55"/>
      <family val="2"/>
    </font>
    <font>
      <sz val="7"/>
      <name val="Univers 55"/>
      <family val="2"/>
    </font>
    <font>
      <b/>
      <sz val="14"/>
      <name val="Univers 55"/>
      <family val="2"/>
    </font>
    <font>
      <i/>
      <sz val="10"/>
      <name val="Berkeley"/>
      <family val="1"/>
    </font>
    <font>
      <b/>
      <sz val="7"/>
      <name val="Univers 55"/>
      <family val="2"/>
    </font>
    <font>
      <b/>
      <sz val="7"/>
      <name val="Univers 45 Light"/>
      <family val="2"/>
    </font>
    <font>
      <sz val="9"/>
      <name val="Univers 55"/>
      <family val="2"/>
    </font>
    <font>
      <b/>
      <sz val="10"/>
      <name val="Univers 55"/>
    </font>
    <font>
      <b/>
      <sz val="9"/>
      <name val="Univers LT Std 45 Light"/>
      <family val="2"/>
    </font>
    <font>
      <sz val="9"/>
      <name val="Univers LT Std 45 Light"/>
      <family val="2"/>
    </font>
    <font>
      <vertAlign val="superscript"/>
      <sz val="9"/>
      <name val="Univers 55"/>
      <family val="2"/>
    </font>
    <font>
      <b/>
      <sz val="10"/>
      <name val="Univers LT Std 45 Light"/>
      <family val="2"/>
    </font>
    <font>
      <vertAlign val="superscript"/>
      <sz val="9"/>
      <name val="ITC Berkeley Oldstyle Std"/>
      <family val="1"/>
    </font>
    <font>
      <sz val="9"/>
      <name val="ITC Berkeley Oldstyle Std"/>
      <family val="1"/>
    </font>
    <font>
      <b/>
      <sz val="9"/>
      <name val="ITC Berkeley Oldstyle Std"/>
      <family val="1"/>
    </font>
    <font>
      <vertAlign val="superscript"/>
      <sz val="10"/>
      <name val="Univers 55"/>
    </font>
    <font>
      <sz val="10"/>
      <name val="Univers 55"/>
    </font>
    <font>
      <sz val="10"/>
      <name val="Arial"/>
      <family val="2"/>
    </font>
    <font>
      <b/>
      <vertAlign val="superscript"/>
      <sz val="9"/>
      <name val="Univers LT Std 45 Light"/>
      <family val="2"/>
    </font>
    <font>
      <u/>
      <sz val="10"/>
      <color theme="10"/>
      <name val="Univers 55"/>
    </font>
    <font>
      <u/>
      <sz val="9"/>
      <color theme="10"/>
      <name val="Arial"/>
      <family val="2"/>
    </font>
    <font>
      <i/>
      <u/>
      <sz val="11"/>
      <color theme="10"/>
      <name val="ITC Berkeley Oldstyle St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9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168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5" fontId="9" fillId="0" borderId="0" xfId="0" applyNumberFormat="1" applyFont="1"/>
    <xf numFmtId="165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5" fontId="9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/>
    <xf numFmtId="165" fontId="5" fillId="0" borderId="0" xfId="0" applyNumberFormat="1" applyFont="1"/>
    <xf numFmtId="168" fontId="3" fillId="0" borderId="0" xfId="0" applyNumberFormat="1" applyFont="1" applyAlignment="1">
      <alignment horizontal="right"/>
    </xf>
    <xf numFmtId="169" fontId="5" fillId="0" borderId="0" xfId="0" applyNumberFormat="1" applyFont="1" applyAlignment="1">
      <alignment horizontal="center"/>
    </xf>
    <xf numFmtId="169" fontId="5" fillId="0" borderId="0" xfId="2" applyNumberFormat="1" applyFont="1" applyAlignment="1">
      <alignment horizontal="center" vertical="center"/>
    </xf>
    <xf numFmtId="169" fontId="5" fillId="0" borderId="1" xfId="2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0" fontId="11" fillId="0" borderId="0" xfId="0" applyFont="1"/>
    <xf numFmtId="170" fontId="0" fillId="0" borderId="0" xfId="0" applyNumberFormat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69" fontId="10" fillId="0" borderId="0" xfId="2" applyNumberFormat="1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7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165" fontId="1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5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left"/>
    </xf>
    <xf numFmtId="165" fontId="10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169" fontId="10" fillId="2" borderId="0" xfId="0" applyNumberFormat="1" applyFont="1" applyFill="1" applyAlignment="1">
      <alignment horizontal="center" vertical="center"/>
    </xf>
    <xf numFmtId="169" fontId="10" fillId="2" borderId="0" xfId="2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vertical="center"/>
    </xf>
    <xf numFmtId="167" fontId="10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6" fontId="10" fillId="2" borderId="1" xfId="0" applyNumberFormat="1" applyFont="1" applyFill="1" applyBorder="1" applyAlignment="1">
      <alignment vertical="center"/>
    </xf>
    <xf numFmtId="167" fontId="10" fillId="2" borderId="1" xfId="0" applyNumberFormat="1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169" fontId="10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9" fontId="10" fillId="2" borderId="1" xfId="2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8" fontId="1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8" fontId="3" fillId="0" borderId="0" xfId="0" applyNumberFormat="1" applyFont="1" applyAlignment="1">
      <alignment horizontal="center" vertical="center"/>
    </xf>
    <xf numFmtId="166" fontId="16" fillId="0" borderId="0" xfId="0" applyNumberFormat="1" applyFont="1"/>
    <xf numFmtId="168" fontId="18" fillId="0" borderId="0" xfId="0" applyNumberFormat="1" applyFont="1" applyAlignment="1">
      <alignment horizontal="center"/>
    </xf>
    <xf numFmtId="5" fontId="18" fillId="0" borderId="0" xfId="0" applyNumberFormat="1" applyFont="1" applyAlignment="1">
      <alignment horizontal="center"/>
    </xf>
    <xf numFmtId="166" fontId="17" fillId="0" borderId="0" xfId="0" applyNumberFormat="1" applyFont="1" applyAlignment="1">
      <alignment vertical="top"/>
    </xf>
    <xf numFmtId="168" fontId="18" fillId="0" borderId="0" xfId="0" applyNumberFormat="1" applyFont="1" applyAlignment="1">
      <alignment vertical="top"/>
    </xf>
    <xf numFmtId="5" fontId="18" fillId="0" borderId="0" xfId="0" applyNumberFormat="1" applyFont="1" applyAlignment="1">
      <alignment vertical="top"/>
    </xf>
    <xf numFmtId="168" fontId="18" fillId="0" borderId="0" xfId="0" applyNumberFormat="1" applyFont="1"/>
    <xf numFmtId="5" fontId="18" fillId="0" borderId="0" xfId="0" applyNumberFormat="1" applyFont="1"/>
    <xf numFmtId="171" fontId="21" fillId="0" borderId="0" xfId="4" applyNumberFormat="1" applyFont="1"/>
    <xf numFmtId="0" fontId="12" fillId="0" borderId="0" xfId="0" applyFont="1"/>
    <xf numFmtId="165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center"/>
    </xf>
    <xf numFmtId="5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left"/>
    </xf>
    <xf numFmtId="0" fontId="13" fillId="0" borderId="0" xfId="0" applyFont="1" applyAlignment="1">
      <alignment horizontal="right" vertical="center"/>
    </xf>
    <xf numFmtId="168" fontId="13" fillId="0" borderId="0" xfId="0" applyNumberFormat="1" applyFont="1" applyAlignment="1">
      <alignment horizontal="right" vertical="center"/>
    </xf>
    <xf numFmtId="165" fontId="10" fillId="2" borderId="0" xfId="0" applyNumberFormat="1" applyFont="1" applyFill="1" applyAlignment="1">
      <alignment horizontal="right" vertical="center"/>
    </xf>
    <xf numFmtId="168" fontId="10" fillId="2" borderId="0" xfId="0" applyNumberFormat="1" applyFont="1" applyFill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169" fontId="10" fillId="0" borderId="0" xfId="0" applyNumberFormat="1" applyFont="1" applyAlignment="1">
      <alignment horizontal="right" vertical="center"/>
    </xf>
    <xf numFmtId="168" fontId="10" fillId="0" borderId="0" xfId="0" applyNumberFormat="1" applyFont="1" applyAlignment="1">
      <alignment horizontal="right" vertical="center"/>
    </xf>
    <xf numFmtId="166" fontId="10" fillId="0" borderId="0" xfId="0" applyNumberFormat="1" applyFont="1" applyAlignment="1">
      <alignment horizontal="right" vertical="center"/>
    </xf>
    <xf numFmtId="169" fontId="10" fillId="2" borderId="0" xfId="0" applyNumberFormat="1" applyFont="1" applyFill="1" applyAlignment="1">
      <alignment horizontal="right" vertical="center"/>
    </xf>
    <xf numFmtId="166" fontId="10" fillId="2" borderId="0" xfId="0" applyNumberFormat="1" applyFont="1" applyFill="1" applyAlignment="1">
      <alignment horizontal="right" vertical="center"/>
    </xf>
    <xf numFmtId="169" fontId="10" fillId="2" borderId="1" xfId="0" applyNumberFormat="1" applyFont="1" applyFill="1" applyBorder="1" applyAlignment="1">
      <alignment horizontal="right" vertical="center"/>
    </xf>
    <xf numFmtId="168" fontId="10" fillId="2" borderId="1" xfId="0" applyNumberFormat="1" applyFont="1" applyFill="1" applyBorder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/>
    </xf>
    <xf numFmtId="165" fontId="12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/>
    </xf>
    <xf numFmtId="5" fontId="12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168" fontId="15" fillId="0" borderId="0" xfId="0" applyNumberFormat="1" applyFont="1" applyAlignment="1">
      <alignment horizontal="right"/>
    </xf>
    <xf numFmtId="5" fontId="15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168" fontId="12" fillId="0" borderId="0" xfId="0" applyNumberFormat="1" applyFont="1" applyAlignment="1">
      <alignment horizontal="centerContinuous"/>
    </xf>
    <xf numFmtId="0" fontId="24" fillId="0" borderId="0" xfId="5" applyFont="1"/>
    <xf numFmtId="0" fontId="25" fillId="0" borderId="0" xfId="5" applyFont="1" applyFill="1" applyAlignment="1">
      <alignment vertical="center"/>
    </xf>
    <xf numFmtId="0" fontId="12" fillId="0" borderId="0" xfId="0" applyFont="1" applyAlignment="1">
      <alignment horizontal="center"/>
    </xf>
    <xf numFmtId="166" fontId="16" fillId="0" borderId="0" xfId="0" applyNumberFormat="1" applyFont="1" applyAlignment="1">
      <alignment wrapText="1"/>
    </xf>
  </cellXfs>
  <cellStyles count="6">
    <cellStyle name="Currency" xfId="4" builtinId="4"/>
    <cellStyle name="Hyperlink" xfId="5" builtinId="8"/>
    <cellStyle name="Normal" xfId="0" builtinId="0"/>
    <cellStyle name="Normal 2" xfId="2" xr:uid="{00000000-0005-0000-0000-000003000000}"/>
    <cellStyle name="Normal 3" xfId="1" xr:uid="{00000000-0005-0000-0000-000004000000}"/>
    <cellStyle name="Percent 2" xfId="3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D90F"/>
      <rgbColor rgb="00F0A800"/>
      <rgbColor rgb="00E8A300"/>
      <rgbColor rgb="00C26300"/>
      <rgbColor rgb="00FFEB82"/>
      <rgbColor rgb="00FFC23D"/>
      <rgbColor rgb="00851700"/>
      <rgbColor rgb="00C20000"/>
      <rgbColor rgb="005C0000"/>
      <rgbColor rgb="00F00000"/>
      <rgbColor rgb="00F0072E"/>
      <rgbColor rgb="00AB000C"/>
      <rgbColor rgb="00870000"/>
      <rgbColor rgb="001791FF"/>
      <rgbColor rgb="000099A8"/>
      <rgbColor rgb="00007D7D"/>
      <rgbColor rgb="00004F21"/>
      <rgbColor rgb="0000B051"/>
      <rgbColor rgb="0000B002"/>
      <rgbColor rgb="00009100"/>
      <rgbColor rgb="0000D917"/>
      <rgbColor rgb="007F0000"/>
      <rgbColor rgb="0019191E"/>
      <rgbColor rgb="00383F19"/>
      <rgbColor rgb="00B09187"/>
      <rgbColor rgb="0047859E"/>
      <rgbColor rgb="00002B59"/>
      <rgbColor rgb="00005900"/>
      <rgbColor rgb="006BB87D"/>
      <rgbColor rgb="00002B00"/>
      <rgbColor rgb="00D17000"/>
      <rgbColor rgb="00F0E1C2"/>
      <rgbColor rgb="00472300"/>
      <rgbColor rgb="007D9EB0"/>
      <rgbColor rgb="0005A3B0"/>
      <rgbColor rgb="00004500"/>
      <rgbColor rgb="005E3307"/>
      <rgbColor rgb="000A590C"/>
      <rgbColor rgb="00424242"/>
      <rgbColor rgb="005C5C5C"/>
      <rgbColor rgb="00757575"/>
      <rgbColor rgb="008F8F8F"/>
      <rgbColor rgb="009C9C9C"/>
      <rgbColor rgb="00AEAEAE"/>
      <rgbColor rgb="00B5B5B5"/>
      <rgbColor rgb="00C2C2C2"/>
      <rgbColor rgb="00FAFAFA"/>
      <rgbColor rgb="00F5F5F5"/>
      <rgbColor rgb="00EEEEEE"/>
      <rgbColor rgb="00E6E6E6"/>
      <rgbColor rgb="00DEDEDE"/>
      <rgbColor rgb="00D7D7D7"/>
      <rgbColor rgb="00CFCFCF"/>
      <rgbColor rgb="00CACAC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Univers 55" pitchFamily="34" charset="0"/>
                <a:ea typeface="+mn-ea"/>
                <a:cs typeface="+mn-cs"/>
              </a:defRPr>
            </a:pPr>
            <a:r>
              <a:rPr lang="en-US" sz="1400">
                <a:latin typeface="Univers 55" pitchFamily="34" charset="0"/>
              </a:rPr>
              <a:t>Revenues by Source</a:t>
            </a:r>
          </a:p>
        </c:rich>
      </c:tx>
      <c:layout>
        <c:manualLayout>
          <c:xMode val="edge"/>
          <c:yMode val="edge"/>
          <c:x val="0.31114961076243025"/>
          <c:y val="7.05046342842932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Univers 55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75248179339347"/>
          <c:y val="0.12117632335245297"/>
          <c:w val="0.59450792168070676"/>
          <c:h val="0.73436600948074704"/>
        </c:manualLayout>
      </c:layout>
      <c:lineChart>
        <c:grouping val="standard"/>
        <c:varyColors val="0"/>
        <c:ser>
          <c:idx val="0"/>
          <c:order val="0"/>
          <c:tx>
            <c:strRef>
              <c:f>'Data for Chart'!$A$3</c:f>
              <c:strCache>
                <c:ptCount val="1"/>
                <c:pt idx="0">
                  <c:v>State Appropriations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Chart'!$B$2:$I$2</c15:sqref>
                  </c15:fullRef>
                </c:ext>
              </c:extLst>
              <c:f>'Data for Chart'!$E$2:$I$2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Chart'!$B$3:$I$3</c15:sqref>
                  </c15:fullRef>
                </c:ext>
              </c:extLst>
              <c:f>'Data for Chart'!$E$3:$I$3</c:f>
              <c:numCache>
                <c:formatCode>"$"#,##0</c:formatCode>
                <c:ptCount val="5"/>
                <c:pt idx="0" formatCode="_(&quot;$&quot;* #,##0_);_(&quot;$&quot;* \(#,##0\);_(&quot;$&quot;* &quot;-&quot;??_);_(@_)">
                  <c:v>240526</c:v>
                </c:pt>
                <c:pt idx="1" formatCode="&quot;$&quot;???,???">
                  <c:v>236784</c:v>
                </c:pt>
                <c:pt idx="2" formatCode="General">
                  <c:v>239318</c:v>
                </c:pt>
                <c:pt idx="3" formatCode="&quot;$&quot;???,???">
                  <c:v>241374</c:v>
                </c:pt>
                <c:pt idx="4" formatCode="&quot;$&quot;???,???">
                  <c:v>234654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3-4E84-A17D-01D05FDAE708}"/>
            </c:ext>
          </c:extLst>
        </c:ser>
        <c:ser>
          <c:idx val="1"/>
          <c:order val="1"/>
          <c:tx>
            <c:strRef>
              <c:f>'Data for Chart'!$A$4</c:f>
              <c:strCache>
                <c:ptCount val="1"/>
                <c:pt idx="0">
                  <c:v>Federal Appropriations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Chart'!$B$2:$I$2</c15:sqref>
                  </c15:fullRef>
                </c:ext>
              </c:extLst>
              <c:f>'Data for Chart'!$E$2:$I$2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Chart'!$B$4:$I$4</c15:sqref>
                  </c15:fullRef>
                </c:ext>
              </c:extLst>
              <c:f>'Data for Chart'!$E$4:$I$4</c:f>
              <c:numCache>
                <c:formatCode>"$"#,##0</c:formatCode>
                <c:ptCount val="5"/>
                <c:pt idx="0" formatCode="_(&quot;$&quot;* #,##0_);_(&quot;$&quot;* \(#,##0\);_(&quot;$&quot;* &quot;-&quot;??_);_(@_)">
                  <c:v>12694</c:v>
                </c:pt>
                <c:pt idx="1" formatCode="\ \ ???,???">
                  <c:v>12158</c:v>
                </c:pt>
                <c:pt idx="2" formatCode="General">
                  <c:v>14985</c:v>
                </c:pt>
                <c:pt idx="3" formatCode="\ \ ???,???">
                  <c:v>17546</c:v>
                </c:pt>
                <c:pt idx="4" formatCode="\ \ ???,???">
                  <c:v>15567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33-4E84-A17D-01D05FDAE708}"/>
            </c:ext>
          </c:extLst>
        </c:ser>
        <c:ser>
          <c:idx val="2"/>
          <c:order val="2"/>
          <c:tx>
            <c:strRef>
              <c:f>'Data for Chart'!$A$5</c:f>
              <c:strCache>
                <c:ptCount val="1"/>
                <c:pt idx="0">
                  <c:v>Tuition and Fees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Chart'!$B$2:$I$2</c15:sqref>
                  </c15:fullRef>
                </c:ext>
              </c:extLst>
              <c:f>'Data for Chart'!$E$2:$I$2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Chart'!$B$5:$I$5</c15:sqref>
                  </c15:fullRef>
                </c:ext>
              </c:extLst>
              <c:f>'Data for Chart'!$E$5:$I$5</c:f>
              <c:numCache>
                <c:formatCode>"$"#,##0</c:formatCode>
                <c:ptCount val="5"/>
                <c:pt idx="0" formatCode="_(&quot;$&quot;* #,##0_);_(&quot;$&quot;* \(#,##0\);_(&quot;$&quot;* &quot;-&quot;??_);_(@_)">
                  <c:v>517257</c:v>
                </c:pt>
                <c:pt idx="1" formatCode="\ \ ???,???">
                  <c:v>489989</c:v>
                </c:pt>
                <c:pt idx="2" formatCode="General">
                  <c:v>504955</c:v>
                </c:pt>
                <c:pt idx="3" formatCode="\ \ ???,???">
                  <c:v>518652</c:v>
                </c:pt>
                <c:pt idx="4" formatCode="\ \ ???,???">
                  <c:v>549215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B33-4E84-A17D-01D05FDAE708}"/>
            </c:ext>
          </c:extLst>
        </c:ser>
        <c:ser>
          <c:idx val="3"/>
          <c:order val="3"/>
          <c:tx>
            <c:strRef>
              <c:f>'Data for Chart'!$A$6</c:f>
              <c:strCache>
                <c:ptCount val="1"/>
                <c:pt idx="0">
                  <c:v>Contracts and Grants</c:v>
                </c:pt>
              </c:strCache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Chart'!$B$2:$I$2</c15:sqref>
                  </c15:fullRef>
                </c:ext>
              </c:extLst>
              <c:f>'Data for Chart'!$E$2:$I$2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Chart'!$B$6:$I$6</c15:sqref>
                  </c15:fullRef>
                </c:ext>
              </c:extLst>
              <c:f>'Data for Chart'!$E$6:$I$6</c:f>
              <c:numCache>
                <c:formatCode>"$"#,##0</c:formatCode>
                <c:ptCount val="5"/>
                <c:pt idx="0" formatCode="_(&quot;$&quot;* #,##0_);_(&quot;$&quot;* \(#,##0\);_(&quot;$&quot;* &quot;-&quot;??_);_(@_)">
                  <c:v>277630</c:v>
                </c:pt>
                <c:pt idx="1" formatCode="\ \ ???,???">
                  <c:v>295564</c:v>
                </c:pt>
                <c:pt idx="2" formatCode="General">
                  <c:v>371352</c:v>
                </c:pt>
                <c:pt idx="3" formatCode="\ \ ???,???">
                  <c:v>323104</c:v>
                </c:pt>
                <c:pt idx="4" formatCode="\ \ ???,???">
                  <c:v>367022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B33-4E84-A17D-01D05FDAE708}"/>
            </c:ext>
          </c:extLst>
        </c:ser>
        <c:ser>
          <c:idx val="4"/>
          <c:order val="4"/>
          <c:tx>
            <c:strRef>
              <c:f>'Data for Chart'!$A$7</c:f>
              <c:strCache>
                <c:ptCount val="1"/>
                <c:pt idx="0">
                  <c:v>Auxiliary Enterprises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Chart'!$B$2:$I$2</c15:sqref>
                  </c15:fullRef>
                </c:ext>
              </c:extLst>
              <c:f>'Data for Chart'!$E$2:$I$2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Chart'!$B$7:$I$7</c15:sqref>
                  </c15:fullRef>
                </c:ext>
              </c:extLst>
              <c:f>'Data for Chart'!$E$7:$I$7</c:f>
              <c:numCache>
                <c:formatCode>"$"#,##0</c:formatCode>
                <c:ptCount val="5"/>
                <c:pt idx="0" formatCode="_(&quot;$&quot;* #,##0_);_(&quot;$&quot;* \(#,##0\);_(&quot;$&quot;* &quot;-&quot;??_);_(@_)">
                  <c:v>227374</c:v>
                </c:pt>
                <c:pt idx="1" formatCode="\ \ ???,???">
                  <c:v>179212</c:v>
                </c:pt>
                <c:pt idx="2" formatCode="General">
                  <c:v>221433</c:v>
                </c:pt>
                <c:pt idx="3" formatCode="\ \ ???,???">
                  <c:v>233423</c:v>
                </c:pt>
                <c:pt idx="4" formatCode="\ \ ???,???">
                  <c:v>248062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B33-4E84-A17D-01D05FDAE708}"/>
            </c:ext>
          </c:extLst>
        </c:ser>
        <c:ser>
          <c:idx val="5"/>
          <c:order val="5"/>
          <c:tx>
            <c:strRef>
              <c:f>'Data for Chart'!$A$8</c:f>
              <c:strCache>
                <c:ptCount val="1"/>
                <c:pt idx="0">
                  <c:v>Independent Operations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Chart'!$B$2:$I$2</c15:sqref>
                  </c15:fullRef>
                </c:ext>
              </c:extLst>
              <c:f>'Data for Chart'!$E$2:$I$2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Chart'!$B$8:$I$8</c15:sqref>
                  </c15:fullRef>
                </c:ext>
              </c:extLst>
              <c:f>'Data for Chart'!$E$8:$I$8</c:f>
              <c:numCache>
                <c:formatCode>"$"#,##0</c:formatCode>
                <c:ptCount val="5"/>
                <c:pt idx="0" formatCode="_(&quot;$&quot;* #,##0_);_(&quot;$&quot;* \(#,##0\);_(&quot;$&quot;* &quot;-&quot;??_);_(@_)">
                  <c:v>45999</c:v>
                </c:pt>
                <c:pt idx="1" formatCode="\ \ ???,???">
                  <c:v>52576</c:v>
                </c:pt>
                <c:pt idx="2" formatCode="General">
                  <c:v>53698</c:v>
                </c:pt>
                <c:pt idx="3" formatCode="\ \ ???,???">
                  <c:v>59188</c:v>
                </c:pt>
                <c:pt idx="4" formatCode="\ \ ???,???">
                  <c:v>62605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B33-4E84-A17D-01D05FDAE708}"/>
            </c:ext>
          </c:extLst>
        </c:ser>
        <c:ser>
          <c:idx val="6"/>
          <c:order val="6"/>
          <c:tx>
            <c:strRef>
              <c:f>'Data for Chart'!$A$9</c:f>
              <c:strCache>
                <c:ptCount val="1"/>
                <c:pt idx="0">
                  <c:v>Other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'Data for Chart'!$B$2:$I$2</c15:sqref>
                  </c15:fullRef>
                </c:ext>
              </c:extLst>
              <c:f>'Data for Chart'!$E$2:$I$2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for Chart'!$B$9:$I$9</c15:sqref>
                  </c15:fullRef>
                </c:ext>
              </c:extLst>
              <c:f>'Data for Chart'!$E$9:$I$9</c:f>
              <c:numCache>
                <c:formatCode>"$"#,##0</c:formatCode>
                <c:ptCount val="5"/>
                <c:pt idx="0" formatCode="_(&quot;$&quot;* #,##0_);_(&quot;$&quot;* \(#,##0\);_(&quot;$&quot;* &quot;-&quot;??_);_(@_)">
                  <c:v>116706</c:v>
                </c:pt>
                <c:pt idx="1" formatCode="\ \ ???,???">
                  <c:v>156510</c:v>
                </c:pt>
                <c:pt idx="2" formatCode="General">
                  <c:v>78098</c:v>
                </c:pt>
                <c:pt idx="3" formatCode="\ \ ???,???">
                  <c:v>145861</c:v>
                </c:pt>
                <c:pt idx="4" formatCode="\ \ ???,???">
                  <c:v>178183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B33-4E84-A17D-01D05FDAE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430736"/>
        <c:axId val="177431128"/>
      </c:lineChart>
      <c:catAx>
        <c:axId val="177430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Univers LT Std 45 Light" panose="020B0403020202020204" pitchFamily="34" charset="0"/>
                    <a:ea typeface="+mn-ea"/>
                    <a:cs typeface="+mn-cs"/>
                  </a:defRPr>
                </a:pPr>
                <a:r>
                  <a:rPr lang="en-US" sz="900">
                    <a:latin typeface="Univers LT Std 45 Light" panose="020B0403020202020204" pitchFamily="34" charset="0"/>
                  </a:rPr>
                  <a:t>FISCAL YEAR</a:t>
                </a:r>
              </a:p>
            </c:rich>
          </c:tx>
          <c:layout>
            <c:manualLayout>
              <c:xMode val="edge"/>
              <c:yMode val="edge"/>
              <c:x val="0.3791584933325407"/>
              <c:y val="0.930352764679966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Univers LT Std 45 Light" panose="020B0403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Univers LT Std 45 Light" panose="020B0403020202020204" pitchFamily="34" charset="0"/>
                <a:ea typeface="+mn-ea"/>
                <a:cs typeface="+mn-cs"/>
              </a:defRPr>
            </a:pPr>
            <a:endParaRPr lang="en-US"/>
          </a:p>
        </c:txPr>
        <c:crossAx val="177431128"/>
        <c:crosses val="autoZero"/>
        <c:auto val="1"/>
        <c:lblAlgn val="ctr"/>
        <c:lblOffset val="100"/>
        <c:noMultiLvlLbl val="0"/>
      </c:catAx>
      <c:valAx>
        <c:axId val="17743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Univers LT Std 45 Light" panose="020B0403020202020204" pitchFamily="34" charset="0"/>
                    <a:ea typeface="+mn-ea"/>
                    <a:cs typeface="+mn-cs"/>
                  </a:defRPr>
                </a:pPr>
                <a:r>
                  <a:rPr lang="en-US" sz="1000">
                    <a:latin typeface="Univers LT Std 45 Light" panose="020B0403020202020204" pitchFamily="34" charset="0"/>
                  </a:rPr>
                  <a:t>Revenue by Source</a:t>
                </a:r>
              </a:p>
            </c:rich>
          </c:tx>
          <c:layout>
            <c:manualLayout>
              <c:xMode val="edge"/>
              <c:yMode val="edge"/>
              <c:x val="1.425437715846117E-2"/>
              <c:y val="0.34232573559883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Univers LT Std 45 Light" panose="020B0403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Univers LT Std 45 Light" panose="020B0403020202020204" pitchFamily="34" charset="0"/>
                <a:ea typeface="+mn-ea"/>
                <a:cs typeface="+mn-cs"/>
              </a:defRPr>
            </a:pPr>
            <a:endParaRPr lang="en-US"/>
          </a:p>
        </c:txPr>
        <c:crossAx val="177430736"/>
        <c:crossesAt val="1"/>
        <c:crossBetween val="midCat"/>
        <c:majorUnit val="1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29596300462454"/>
          <c:y val="0.25160916135913775"/>
          <c:w val="0.22338321804630462"/>
          <c:h val="0.51318863957560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Univers 45 Light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5" l="0.5" r="0.5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8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2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76593</xdr:rowOff>
    </xdr:from>
    <xdr:to>
      <xdr:col>105</xdr:col>
      <xdr:colOff>5862</xdr:colOff>
      <xdr:row>1</xdr:row>
      <xdr:rowOff>46892</xdr:rowOff>
    </xdr:to>
    <xdr:grpSp>
      <xdr:nvGrpSpPr>
        <xdr:cNvPr id="2" name="Group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76593"/>
          <a:ext cx="8016387" cy="160799"/>
          <a:chOff x="0" y="13"/>
          <a:chExt cx="945" cy="16"/>
        </a:xfrm>
      </xdr:grpSpPr>
      <xdr:pic>
        <xdr:nvPicPr>
          <xdr:cNvPr id="3" name="Picture 1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" y="13"/>
            <a:ext cx="107" cy="11"/>
          </a:xfrm>
          <a:prstGeom prst="rect">
            <a:avLst/>
          </a:prstGeom>
          <a:noFill/>
        </xdr:spPr>
      </xdr:pic>
      <xdr:sp macro="" textlink="">
        <xdr:nvSpPr>
          <xdr:cNvPr id="4" name="Line 1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0" y="29"/>
            <a:ext cx="945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0</xdr:colOff>
      <xdr:row>26</xdr:row>
      <xdr:rowOff>15875</xdr:rowOff>
    </xdr:from>
    <xdr:to>
      <xdr:col>105</xdr:col>
      <xdr:colOff>15852</xdr:colOff>
      <xdr:row>52</xdr:row>
      <xdr:rowOff>150813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ntroller.iastate.edu/far/financial%20repor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173"/>
  <sheetViews>
    <sheetView showGridLines="0" tabSelected="1" view="pageBreakPreview" zoomScaleNormal="100" zoomScaleSheetLayoutView="100" workbookViewId="0">
      <selection activeCell="DC42" sqref="DC42"/>
    </sheetView>
  </sheetViews>
  <sheetFormatPr defaultColWidth="11.42578125" defaultRowHeight="12.75"/>
  <cols>
    <col min="1" max="1" width="23.28515625" style="1" customWidth="1"/>
    <col min="2" max="2" width="7.5703125" style="1" hidden="1" customWidth="1"/>
    <col min="3" max="3" width="4.42578125" style="2" hidden="1" customWidth="1"/>
    <col min="4" max="4" width="1.85546875" style="2" hidden="1" customWidth="1"/>
    <col min="5" max="5" width="7.5703125" style="1" hidden="1" customWidth="1"/>
    <col min="6" max="6" width="4.42578125" style="2" hidden="1" customWidth="1"/>
    <col min="7" max="7" width="1.85546875" style="2" hidden="1" customWidth="1"/>
    <col min="8" max="8" width="7.5703125" style="1" hidden="1" customWidth="1"/>
    <col min="9" max="9" width="4.42578125" style="2" hidden="1" customWidth="1"/>
    <col min="10" max="10" width="1.85546875" style="2" hidden="1" customWidth="1"/>
    <col min="11" max="11" width="7.5703125" style="1" hidden="1" customWidth="1"/>
    <col min="12" max="12" width="4.42578125" style="2" hidden="1" customWidth="1"/>
    <col min="13" max="13" width="1.85546875" style="2" hidden="1" customWidth="1"/>
    <col min="14" max="14" width="7.5703125" style="1" hidden="1" customWidth="1"/>
    <col min="15" max="15" width="4.42578125" style="2" hidden="1" customWidth="1"/>
    <col min="16" max="16" width="1.85546875" style="2" hidden="1" customWidth="1"/>
    <col min="17" max="17" width="7.5703125" style="1" hidden="1" customWidth="1"/>
    <col min="18" max="18" width="4.42578125" style="2" hidden="1" customWidth="1"/>
    <col min="19" max="19" width="1.85546875" style="2" hidden="1" customWidth="1"/>
    <col min="20" max="20" width="7.5703125" style="1" hidden="1" customWidth="1"/>
    <col min="21" max="21" width="4.42578125" style="2" hidden="1" customWidth="1"/>
    <col min="22" max="22" width="1.85546875" style="2" hidden="1" customWidth="1"/>
    <col min="23" max="23" width="7.5703125" style="1" hidden="1" customWidth="1"/>
    <col min="24" max="24" width="4.42578125" style="2" hidden="1" customWidth="1"/>
    <col min="25" max="25" width="1.85546875" style="2" hidden="1" customWidth="1"/>
    <col min="26" max="26" width="7.5703125" style="1" hidden="1" customWidth="1"/>
    <col min="27" max="27" width="4.42578125" style="2" hidden="1" customWidth="1"/>
    <col min="28" max="28" width="1.85546875" style="2" hidden="1" customWidth="1"/>
    <col min="29" max="29" width="7.5703125" style="1" hidden="1" customWidth="1"/>
    <col min="30" max="30" width="4.42578125" style="2" hidden="1" customWidth="1"/>
    <col min="31" max="31" width="1.85546875" style="1" hidden="1" customWidth="1"/>
    <col min="32" max="32" width="7.5703125" style="1" hidden="1" customWidth="1"/>
    <col min="33" max="33" width="4.42578125" style="2" hidden="1" customWidth="1"/>
    <col min="34" max="34" width="1.85546875" style="1" hidden="1" customWidth="1"/>
    <col min="35" max="35" width="7.5703125" style="1" hidden="1" customWidth="1"/>
    <col min="36" max="36" width="4.42578125" style="2" hidden="1" customWidth="1"/>
    <col min="37" max="37" width="1.85546875" style="1" hidden="1" customWidth="1"/>
    <col min="38" max="38" width="7.7109375" style="1" hidden="1" customWidth="1"/>
    <col min="39" max="39" width="4.7109375" style="2" hidden="1" customWidth="1"/>
    <col min="40" max="40" width="2" style="1" hidden="1" customWidth="1"/>
    <col min="41" max="41" width="7.7109375" style="1" hidden="1" customWidth="1"/>
    <col min="42" max="42" width="4.85546875" style="2" hidden="1" customWidth="1"/>
    <col min="43" max="43" width="2.42578125" style="1" hidden="1" customWidth="1"/>
    <col min="44" max="44" width="7.7109375" style="1" hidden="1" customWidth="1"/>
    <col min="45" max="45" width="4.85546875" style="2" hidden="1" customWidth="1"/>
    <col min="46" max="46" width="2.42578125" style="1" hidden="1" customWidth="1"/>
    <col min="47" max="47" width="7.7109375" style="1" hidden="1" customWidth="1"/>
    <col min="48" max="48" width="4.85546875" style="2" hidden="1" customWidth="1"/>
    <col min="49" max="49" width="2.42578125" style="1" hidden="1" customWidth="1"/>
    <col min="50" max="50" width="7.7109375" style="1" hidden="1" customWidth="1"/>
    <col min="51" max="51" width="4.85546875" style="2" hidden="1" customWidth="1"/>
    <col min="52" max="52" width="2.42578125" style="1" hidden="1" customWidth="1"/>
    <col min="53" max="53" width="7.7109375" style="1" hidden="1" customWidth="1"/>
    <col min="54" max="54" width="4.85546875" style="2" hidden="1" customWidth="1"/>
    <col min="55" max="55" width="2.42578125" style="1" hidden="1" customWidth="1"/>
    <col min="56" max="56" width="7.7109375" style="1" hidden="1" customWidth="1"/>
    <col min="57" max="57" width="4.85546875" style="2" hidden="1" customWidth="1"/>
    <col min="58" max="58" width="2.42578125" style="1" hidden="1" customWidth="1"/>
    <col min="59" max="59" width="7.7109375" style="1" hidden="1" customWidth="1"/>
    <col min="60" max="60" width="4.85546875" style="2" hidden="1" customWidth="1"/>
    <col min="61" max="61" width="2.42578125" style="1" hidden="1" customWidth="1"/>
    <col min="62" max="62" width="8.5703125" style="1" hidden="1" customWidth="1"/>
    <col min="63" max="63" width="5.42578125" style="2" hidden="1" customWidth="1"/>
    <col min="64" max="64" width="2.42578125" style="1" hidden="1" customWidth="1"/>
    <col min="65" max="65" width="8.5703125" style="1" hidden="1" customWidth="1"/>
    <col min="66" max="66" width="5.42578125" style="2" hidden="1" customWidth="1"/>
    <col min="67" max="67" width="2.42578125" style="1" hidden="1" customWidth="1"/>
    <col min="68" max="68" width="8.5703125" style="1" hidden="1" customWidth="1"/>
    <col min="69" max="69" width="5.42578125" style="2" hidden="1" customWidth="1"/>
    <col min="70" max="70" width="2.42578125" style="1" hidden="1" customWidth="1"/>
    <col min="71" max="71" width="10.7109375" style="1" hidden="1" customWidth="1"/>
    <col min="72" max="72" width="5.42578125" style="2" hidden="1" customWidth="1"/>
    <col min="73" max="73" width="2.42578125" style="1" hidden="1" customWidth="1"/>
    <col min="74" max="74" width="11.7109375" style="1" hidden="1" customWidth="1"/>
    <col min="75" max="75" width="6" style="2" hidden="1" customWidth="1"/>
    <col min="76" max="76" width="2.42578125" style="1" hidden="1" customWidth="1"/>
    <col min="77" max="77" width="11.28515625" style="1" hidden="1" customWidth="1"/>
    <col min="78" max="78" width="6.7109375" style="2" hidden="1" customWidth="1"/>
    <col min="79" max="79" width="2.42578125" style="1" hidden="1" customWidth="1"/>
    <col min="80" max="80" width="11.28515625" style="1" hidden="1" customWidth="1"/>
    <col min="81" max="81" width="6.7109375" style="2" hidden="1" customWidth="1"/>
    <col min="82" max="82" width="2.42578125" style="1" hidden="1" customWidth="1"/>
    <col min="83" max="83" width="11.28515625" style="1" hidden="1" customWidth="1"/>
    <col min="84" max="84" width="6.7109375" style="2" hidden="1" customWidth="1"/>
    <col min="85" max="85" width="1.7109375" style="1" hidden="1" customWidth="1"/>
    <col min="86" max="86" width="11.28515625" style="1" hidden="1" customWidth="1"/>
    <col min="87" max="87" width="6.7109375" style="2" hidden="1" customWidth="1"/>
    <col min="88" max="88" width="1.7109375" style="1" hidden="1" customWidth="1"/>
    <col min="89" max="89" width="11.28515625" style="1" hidden="1" customWidth="1"/>
    <col min="90" max="90" width="6.7109375" style="2" hidden="1" customWidth="1"/>
    <col min="91" max="91" width="1.7109375" style="1" hidden="1" customWidth="1"/>
    <col min="92" max="92" width="11.28515625" style="1" customWidth="1"/>
    <col min="93" max="93" width="6.7109375" style="2" customWidth="1"/>
    <col min="94" max="94" width="1.7109375" style="1" customWidth="1"/>
    <col min="95" max="95" width="11.28515625" style="1" customWidth="1"/>
    <col min="96" max="96" width="6.7109375" style="2" customWidth="1"/>
    <col min="97" max="97" width="1.7109375" style="1" customWidth="1"/>
    <col min="98" max="98" width="11.28515625" style="1" customWidth="1"/>
    <col min="99" max="99" width="6.7109375" style="2" customWidth="1"/>
    <col min="100" max="100" width="1.7109375" style="1" customWidth="1"/>
    <col min="101" max="101" width="11.28515625" style="1" customWidth="1"/>
    <col min="102" max="102" width="6.7109375" style="2" customWidth="1"/>
    <col min="103" max="103" width="1.7109375" style="1" customWidth="1"/>
    <col min="104" max="104" width="11.28515625" style="1" customWidth="1"/>
    <col min="105" max="105" width="6.7109375" style="2" customWidth="1"/>
    <col min="106" max="16384" width="11.42578125" style="1"/>
  </cols>
  <sheetData>
    <row r="1" spans="1:105" ht="15" customHeight="1">
      <c r="A1" s="1" t="s">
        <v>0</v>
      </c>
    </row>
    <row r="2" spans="1:105" s="3" customFormat="1" ht="24" customHeight="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</row>
    <row r="3" spans="1:105" s="23" customFormat="1" ht="15" customHeight="1">
      <c r="A3" s="25" t="s">
        <v>26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</row>
    <row r="4" spans="1:105" s="23" customFormat="1" ht="1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</row>
    <row r="5" spans="1:105" s="5" customFormat="1" ht="15" customHeight="1">
      <c r="A5" s="4"/>
      <c r="C5" s="2"/>
      <c r="D5" s="2"/>
      <c r="F5" s="2"/>
      <c r="G5" s="2"/>
      <c r="I5" s="2"/>
      <c r="J5" s="2"/>
      <c r="L5" s="2"/>
      <c r="M5" s="2"/>
      <c r="O5" s="2"/>
      <c r="P5" s="2"/>
      <c r="R5" s="2"/>
      <c r="S5" s="2"/>
      <c r="U5" s="2"/>
      <c r="V5" s="2"/>
      <c r="Y5" s="2"/>
      <c r="AA5" s="2"/>
      <c r="AB5" s="2"/>
      <c r="AD5" s="2"/>
      <c r="AG5" s="2"/>
      <c r="AJ5" s="2"/>
      <c r="AM5" s="2"/>
      <c r="AP5" s="2"/>
      <c r="AS5" s="2"/>
      <c r="AV5" s="2"/>
      <c r="AY5" s="2"/>
      <c r="BB5" s="2"/>
      <c r="BE5" s="2"/>
      <c r="BH5" s="2"/>
      <c r="BK5" s="2"/>
      <c r="BN5" s="2"/>
      <c r="BQ5" s="2"/>
      <c r="BT5" s="2"/>
      <c r="BW5" s="2"/>
      <c r="BZ5" s="2"/>
      <c r="CC5" s="2"/>
      <c r="CF5" s="2"/>
      <c r="CI5" s="2"/>
      <c r="CL5" s="2"/>
      <c r="CO5" s="2"/>
      <c r="CR5" s="2"/>
      <c r="CU5" s="2"/>
      <c r="CX5" s="2"/>
      <c r="DA5" s="2"/>
    </row>
    <row r="6" spans="1:105" s="68" customFormat="1" ht="15" customHeight="1">
      <c r="B6" s="93" t="s">
        <v>9</v>
      </c>
      <c r="C6" s="94"/>
      <c r="D6" s="94"/>
      <c r="E6" s="93" t="s">
        <v>14</v>
      </c>
      <c r="F6" s="94"/>
      <c r="G6" s="94"/>
      <c r="H6" s="93" t="s">
        <v>15</v>
      </c>
      <c r="I6" s="94"/>
      <c r="J6" s="94"/>
      <c r="K6" s="93" t="s">
        <v>16</v>
      </c>
      <c r="L6" s="94"/>
      <c r="M6" s="94"/>
      <c r="N6" s="93" t="s">
        <v>17</v>
      </c>
      <c r="O6" s="94"/>
      <c r="P6" s="94"/>
      <c r="Q6" s="93" t="s">
        <v>18</v>
      </c>
      <c r="R6" s="94"/>
      <c r="S6" s="94"/>
      <c r="T6" s="93" t="s">
        <v>19</v>
      </c>
      <c r="U6" s="94"/>
      <c r="V6" s="94"/>
      <c r="W6" s="93" t="s">
        <v>13</v>
      </c>
      <c r="X6" s="94"/>
      <c r="Y6" s="94"/>
      <c r="Z6" s="93" t="s">
        <v>12</v>
      </c>
      <c r="AA6" s="94"/>
      <c r="AB6" s="94"/>
      <c r="AC6" s="93" t="s">
        <v>11</v>
      </c>
      <c r="AD6" s="94"/>
      <c r="AF6" s="93" t="s">
        <v>10</v>
      </c>
      <c r="AG6" s="94"/>
      <c r="AI6" s="93" t="s">
        <v>21</v>
      </c>
      <c r="AJ6" s="94"/>
      <c r="AL6" s="97" t="s">
        <v>22</v>
      </c>
      <c r="AM6" s="97"/>
      <c r="AO6" s="97" t="s">
        <v>24</v>
      </c>
      <c r="AP6" s="97"/>
      <c r="AR6" s="97" t="s">
        <v>25</v>
      </c>
      <c r="AS6" s="97"/>
      <c r="AU6" s="97" t="s">
        <v>27</v>
      </c>
      <c r="AV6" s="97"/>
      <c r="AX6" s="97" t="s">
        <v>28</v>
      </c>
      <c r="AY6" s="97"/>
      <c r="BA6" s="97" t="s">
        <v>29</v>
      </c>
      <c r="BB6" s="97"/>
      <c r="BD6" s="97" t="s">
        <v>30</v>
      </c>
      <c r="BE6" s="97"/>
      <c r="BG6" s="97" t="s">
        <v>31</v>
      </c>
      <c r="BH6" s="97"/>
      <c r="BJ6" s="97" t="s">
        <v>32</v>
      </c>
      <c r="BK6" s="97"/>
      <c r="BM6" s="97" t="s">
        <v>33</v>
      </c>
      <c r="BN6" s="97"/>
      <c r="BP6" s="97" t="s">
        <v>34</v>
      </c>
      <c r="BQ6" s="97"/>
      <c r="BS6" s="97" t="s">
        <v>35</v>
      </c>
      <c r="BT6" s="97"/>
      <c r="BV6" s="97" t="s">
        <v>37</v>
      </c>
      <c r="BW6" s="97"/>
      <c r="BY6" s="97" t="s">
        <v>38</v>
      </c>
      <c r="BZ6" s="97"/>
      <c r="CB6" s="97" t="s">
        <v>39</v>
      </c>
      <c r="CC6" s="97"/>
      <c r="CE6" s="97" t="s">
        <v>40</v>
      </c>
      <c r="CF6" s="97"/>
      <c r="CH6" s="97" t="s">
        <v>41</v>
      </c>
      <c r="CI6" s="97"/>
      <c r="CK6" s="97" t="s">
        <v>55</v>
      </c>
      <c r="CL6" s="97"/>
      <c r="CN6" s="97" t="s">
        <v>58</v>
      </c>
      <c r="CO6" s="97"/>
      <c r="CQ6" s="97" t="s">
        <v>56</v>
      </c>
      <c r="CR6" s="97"/>
      <c r="CT6" s="97" t="s">
        <v>57</v>
      </c>
      <c r="CU6" s="97"/>
      <c r="CW6" s="97" t="s">
        <v>61</v>
      </c>
      <c r="CX6" s="97"/>
      <c r="CZ6" s="97" t="s">
        <v>62</v>
      </c>
      <c r="DA6" s="97"/>
    </row>
    <row r="7" spans="1:105" s="28" customFormat="1" ht="15" customHeight="1">
      <c r="A7" s="54"/>
      <c r="B7" s="55" t="s">
        <v>2</v>
      </c>
      <c r="C7" s="56" t="s">
        <v>3</v>
      </c>
      <c r="D7" s="56"/>
      <c r="E7" s="55" t="s">
        <v>2</v>
      </c>
      <c r="F7" s="56" t="s">
        <v>3</v>
      </c>
      <c r="G7" s="56"/>
      <c r="H7" s="55" t="s">
        <v>2</v>
      </c>
      <c r="I7" s="56" t="s">
        <v>3</v>
      </c>
      <c r="J7" s="56"/>
      <c r="K7" s="55" t="s">
        <v>2</v>
      </c>
      <c r="L7" s="56" t="s">
        <v>3</v>
      </c>
      <c r="M7" s="56"/>
      <c r="N7" s="55" t="s">
        <v>2</v>
      </c>
      <c r="O7" s="56" t="s">
        <v>3</v>
      </c>
      <c r="P7" s="56"/>
      <c r="Q7" s="55" t="s">
        <v>2</v>
      </c>
      <c r="R7" s="56" t="s">
        <v>3</v>
      </c>
      <c r="S7" s="56"/>
      <c r="T7" s="55" t="s">
        <v>2</v>
      </c>
      <c r="U7" s="56" t="s">
        <v>3</v>
      </c>
      <c r="V7" s="56"/>
      <c r="W7" s="55" t="s">
        <v>2</v>
      </c>
      <c r="X7" s="56" t="s">
        <v>3</v>
      </c>
      <c r="Y7" s="56"/>
      <c r="Z7" s="55" t="s">
        <v>2</v>
      </c>
      <c r="AA7" s="56" t="s">
        <v>3</v>
      </c>
      <c r="AB7" s="56"/>
      <c r="AC7" s="55" t="s">
        <v>2</v>
      </c>
      <c r="AD7" s="56" t="s">
        <v>3</v>
      </c>
      <c r="AE7" s="54"/>
      <c r="AF7" s="55" t="s">
        <v>2</v>
      </c>
      <c r="AG7" s="56" t="s">
        <v>3</v>
      </c>
      <c r="AH7" s="54"/>
      <c r="AI7" s="55" t="s">
        <v>2</v>
      </c>
      <c r="AJ7" s="56" t="s">
        <v>3</v>
      </c>
      <c r="AK7" s="54"/>
      <c r="AL7" s="55" t="s">
        <v>2</v>
      </c>
      <c r="AM7" s="56" t="s">
        <v>3</v>
      </c>
      <c r="AN7" s="54"/>
      <c r="AO7" s="55" t="s">
        <v>2</v>
      </c>
      <c r="AP7" s="56" t="s">
        <v>3</v>
      </c>
      <c r="AQ7" s="54"/>
      <c r="AR7" s="55" t="s">
        <v>2</v>
      </c>
      <c r="AS7" s="56" t="s">
        <v>3</v>
      </c>
      <c r="AT7" s="54"/>
      <c r="AU7" s="55" t="s">
        <v>2</v>
      </c>
      <c r="AV7" s="56" t="s">
        <v>3</v>
      </c>
      <c r="AW7" s="54"/>
      <c r="AX7" s="55" t="s">
        <v>2</v>
      </c>
      <c r="AY7" s="56" t="s">
        <v>3</v>
      </c>
      <c r="AZ7" s="54"/>
      <c r="BA7" s="55" t="s">
        <v>2</v>
      </c>
      <c r="BB7" s="56" t="s">
        <v>3</v>
      </c>
      <c r="BC7" s="54"/>
      <c r="BD7" s="55" t="s">
        <v>2</v>
      </c>
      <c r="BE7" s="56" t="s">
        <v>3</v>
      </c>
      <c r="BF7" s="54"/>
      <c r="BG7" s="55" t="s">
        <v>2</v>
      </c>
      <c r="BH7" s="56" t="s">
        <v>3</v>
      </c>
      <c r="BI7" s="54"/>
      <c r="BJ7" s="55" t="s">
        <v>2</v>
      </c>
      <c r="BK7" s="56" t="s">
        <v>3</v>
      </c>
      <c r="BL7" s="54"/>
      <c r="BM7" s="55" t="s">
        <v>2</v>
      </c>
      <c r="BN7" s="56" t="s">
        <v>3</v>
      </c>
      <c r="BO7" s="54"/>
      <c r="BP7" s="55" t="s">
        <v>2</v>
      </c>
      <c r="BQ7" s="56" t="s">
        <v>3</v>
      </c>
      <c r="BR7" s="54"/>
      <c r="BS7" s="55" t="s">
        <v>2</v>
      </c>
      <c r="BT7" s="56" t="s">
        <v>3</v>
      </c>
      <c r="BU7" s="54"/>
      <c r="BV7" s="55" t="s">
        <v>2</v>
      </c>
      <c r="BW7" s="56" t="s">
        <v>3</v>
      </c>
      <c r="BX7" s="54"/>
      <c r="BY7" s="92" t="s">
        <v>2</v>
      </c>
      <c r="BZ7" s="56" t="s">
        <v>3</v>
      </c>
      <c r="CA7" s="54"/>
      <c r="CB7" s="92" t="s">
        <v>2</v>
      </c>
      <c r="CC7" s="56" t="s">
        <v>3</v>
      </c>
      <c r="CD7" s="54"/>
      <c r="CE7" s="92" t="s">
        <v>2</v>
      </c>
      <c r="CF7" s="56" t="s">
        <v>3</v>
      </c>
      <c r="CG7" s="54"/>
      <c r="CH7" s="92" t="s">
        <v>2</v>
      </c>
      <c r="CI7" s="56" t="s">
        <v>3</v>
      </c>
      <c r="CJ7" s="54"/>
      <c r="CK7" s="92" t="s">
        <v>2</v>
      </c>
      <c r="CL7" s="56" t="s">
        <v>3</v>
      </c>
      <c r="CM7" s="54"/>
      <c r="CN7" s="92" t="s">
        <v>2</v>
      </c>
      <c r="CO7" s="56" t="s">
        <v>3</v>
      </c>
      <c r="CP7" s="54"/>
      <c r="CQ7" s="92" t="s">
        <v>2</v>
      </c>
      <c r="CR7" s="56" t="s">
        <v>3</v>
      </c>
      <c r="CS7" s="54"/>
      <c r="CT7" s="92" t="s">
        <v>2</v>
      </c>
      <c r="CU7" s="56" t="s">
        <v>3</v>
      </c>
      <c r="CV7" s="54"/>
      <c r="CW7" s="92" t="s">
        <v>2</v>
      </c>
      <c r="CX7" s="56" t="s">
        <v>3</v>
      </c>
      <c r="CY7" s="54"/>
      <c r="CZ7" s="92" t="s">
        <v>2</v>
      </c>
      <c r="DA7" s="56" t="s">
        <v>3</v>
      </c>
    </row>
    <row r="8" spans="1:105" s="26" customFormat="1" ht="15" customHeight="1">
      <c r="A8" s="33" t="s">
        <v>23</v>
      </c>
      <c r="C8" s="27"/>
      <c r="D8" s="27"/>
      <c r="F8" s="27"/>
      <c r="G8" s="27"/>
      <c r="I8" s="27"/>
      <c r="J8" s="27"/>
      <c r="L8" s="27"/>
      <c r="M8" s="27"/>
      <c r="O8" s="27"/>
      <c r="P8" s="27"/>
      <c r="R8" s="27"/>
      <c r="S8" s="27"/>
      <c r="U8" s="27"/>
      <c r="V8" s="27"/>
      <c r="X8" s="27"/>
      <c r="Y8" s="27"/>
      <c r="AA8" s="27"/>
      <c r="AB8" s="27"/>
      <c r="AD8" s="27"/>
      <c r="AG8" s="27"/>
      <c r="AJ8" s="27"/>
      <c r="AM8" s="27"/>
      <c r="AP8" s="27"/>
      <c r="AS8" s="27"/>
      <c r="AV8" s="27"/>
      <c r="AY8" s="27"/>
      <c r="BB8" s="27"/>
      <c r="BE8" s="27"/>
      <c r="BH8" s="27"/>
      <c r="BK8" s="27"/>
      <c r="BN8" s="27"/>
      <c r="BQ8" s="27"/>
      <c r="BT8" s="27"/>
      <c r="BW8" s="27"/>
      <c r="BY8" s="73"/>
      <c r="BZ8" s="74"/>
      <c r="CA8" s="73"/>
      <c r="CB8" s="73"/>
      <c r="CC8" s="74"/>
      <c r="CD8" s="73"/>
      <c r="CE8" s="73"/>
      <c r="CF8" s="74"/>
      <c r="CG8" s="73"/>
      <c r="CH8" s="73"/>
      <c r="CI8" s="74"/>
      <c r="CJ8" s="73"/>
      <c r="CK8" s="73"/>
      <c r="CL8" s="74"/>
      <c r="CM8" s="73"/>
      <c r="CN8" s="73"/>
      <c r="CO8" s="74"/>
      <c r="CP8" s="73"/>
      <c r="CQ8" s="73"/>
      <c r="CR8" s="74"/>
      <c r="CS8" s="73"/>
      <c r="CT8" s="73"/>
      <c r="CU8" s="74"/>
      <c r="CV8" s="73"/>
      <c r="CW8" s="73"/>
      <c r="CX8" s="74"/>
      <c r="CY8" s="73"/>
      <c r="CZ8" s="73"/>
      <c r="DA8" s="74"/>
    </row>
    <row r="9" spans="1:105" s="18" customFormat="1" ht="18" customHeight="1">
      <c r="A9" s="39" t="s">
        <v>4</v>
      </c>
      <c r="B9" s="40">
        <v>162225</v>
      </c>
      <c r="C9" s="41">
        <f>(B9/B$16)</f>
        <v>0.37606316516643212</v>
      </c>
      <c r="D9" s="41"/>
      <c r="E9" s="40">
        <v>175962</v>
      </c>
      <c r="F9" s="41">
        <f t="shared" ref="F9:F15" si="0">(E9/E$16)</f>
        <v>0.37475800526052372</v>
      </c>
      <c r="G9" s="41"/>
      <c r="H9" s="40">
        <v>195309</v>
      </c>
      <c r="I9" s="41">
        <f t="shared" ref="I9:I15" si="1">(H9/H$16)</f>
        <v>0.39964027893728821</v>
      </c>
      <c r="J9" s="41"/>
      <c r="K9" s="40">
        <v>184001</v>
      </c>
      <c r="L9" s="41">
        <f t="shared" ref="L9:L15" si="2">(K9/K$16)</f>
        <v>0.38525930532262148</v>
      </c>
      <c r="M9" s="41"/>
      <c r="N9" s="40">
        <v>200099</v>
      </c>
      <c r="O9" s="41">
        <f t="shared" ref="O9:O15" si="3">(N9/N$16)</f>
        <v>0.38295359941819851</v>
      </c>
      <c r="P9" s="41"/>
      <c r="Q9" s="40">
        <v>211139</v>
      </c>
      <c r="R9" s="41">
        <f t="shared" ref="R9:R15" si="4">(Q9/Q$16)</f>
        <v>0.3769901707837483</v>
      </c>
      <c r="S9" s="41"/>
      <c r="T9" s="40">
        <v>217903</v>
      </c>
      <c r="U9" s="41">
        <f t="shared" ref="U9:U15" si="5">(T9/T$16)</f>
        <v>0.38618918578829187</v>
      </c>
      <c r="V9" s="41"/>
      <c r="W9" s="40">
        <v>228472</v>
      </c>
      <c r="X9" s="41">
        <f t="shared" ref="X9:X15" si="6">(W9/W$16)</f>
        <v>0.39110131193338993</v>
      </c>
      <c r="Y9" s="41"/>
      <c r="Z9" s="40">
        <v>239510</v>
      </c>
      <c r="AA9" s="41">
        <f t="shared" ref="AA9:AD15" si="7">(Z9/Z$16)</f>
        <v>0.39362534348334843</v>
      </c>
      <c r="AB9" s="41"/>
      <c r="AC9" s="40">
        <v>250297</v>
      </c>
      <c r="AD9" s="41">
        <f t="shared" si="7"/>
        <v>0.39948001538567124</v>
      </c>
      <c r="AE9" s="40"/>
      <c r="AF9" s="42">
        <v>273627</v>
      </c>
      <c r="AG9" s="41">
        <f t="shared" ref="AG9:AG15" si="8">(AF9/AF$16)</f>
        <v>0.39593254183578236</v>
      </c>
      <c r="AH9" s="40"/>
      <c r="AI9" s="42">
        <v>281459</v>
      </c>
      <c r="AJ9" s="41">
        <f t="shared" ref="AJ9:AJ15" si="9">(AI9/AI$16)</f>
        <v>0.3864788229559295</v>
      </c>
      <c r="AK9" s="40"/>
      <c r="AL9" s="42">
        <v>259648</v>
      </c>
      <c r="AM9" s="41">
        <f t="shared" ref="AM9:AM15" si="10">(AL9/AL$16)</f>
        <v>0.35065201655160494</v>
      </c>
      <c r="AN9" s="40"/>
      <c r="AO9" s="42">
        <v>250653</v>
      </c>
      <c r="AP9" s="41">
        <f t="shared" ref="AP9:AP15" si="11">(AO9/AO$16)</f>
        <v>0.31004987457139038</v>
      </c>
      <c r="AQ9" s="40"/>
      <c r="AR9" s="42">
        <v>236709</v>
      </c>
      <c r="AS9" s="41">
        <f t="shared" ref="AS9:AS15" si="12">(AR9/AR$16)</f>
        <v>0.29398234682636576</v>
      </c>
      <c r="AT9" s="40"/>
      <c r="AU9" s="42">
        <v>236156</v>
      </c>
      <c r="AV9" s="41">
        <f>(AU9/AU$16)</f>
        <v>0.2852394307676327</v>
      </c>
      <c r="AW9" s="40"/>
      <c r="AX9" s="42">
        <v>245570</v>
      </c>
      <c r="AY9" s="41">
        <f t="shared" ref="AY9:AY14" si="13">(AX9/AX$16)</f>
        <v>0.28523308689869853</v>
      </c>
      <c r="AZ9" s="40"/>
      <c r="BA9" s="42">
        <v>250566</v>
      </c>
      <c r="BB9" s="41">
        <f>(BA9/BA$16)</f>
        <v>0.27750815692302921</v>
      </c>
      <c r="BC9" s="40"/>
      <c r="BD9" s="42">
        <v>275861</v>
      </c>
      <c r="BE9" s="41">
        <f>(BD9/BD$16)</f>
        <v>0.28884153875149204</v>
      </c>
      <c r="BF9" s="40"/>
      <c r="BG9" s="42">
        <v>287611</v>
      </c>
      <c r="BH9" s="41">
        <f>(BG9/BG$16)</f>
        <v>0.29005675858841756</v>
      </c>
      <c r="BI9" s="40"/>
      <c r="BJ9" s="42">
        <v>268456</v>
      </c>
      <c r="BK9" s="41">
        <f>(BJ9/BJ$16)</f>
        <v>0.25732859681646253</v>
      </c>
      <c r="BL9" s="40"/>
      <c r="BM9" s="43">
        <v>236194</v>
      </c>
      <c r="BN9" s="41">
        <f>(BM9/BM$16)</f>
        <v>0.21808287174979479</v>
      </c>
      <c r="BO9" s="40"/>
      <c r="BP9" s="43">
        <v>225143</v>
      </c>
      <c r="BQ9" s="41">
        <f>(BP9/BP$16)</f>
        <v>0.19986133994261854</v>
      </c>
      <c r="BR9" s="40"/>
      <c r="BS9" s="40">
        <v>231002</v>
      </c>
      <c r="BT9" s="41">
        <f>(BS9/BS$16)</f>
        <v>0.1950733841139016</v>
      </c>
      <c r="BU9" s="40"/>
      <c r="BV9" s="40">
        <v>248633</v>
      </c>
      <c r="BW9" s="41">
        <f>(BV9/BV$16)</f>
        <v>0.19917105850253816</v>
      </c>
      <c r="BX9" s="40"/>
      <c r="BY9" s="75">
        <v>250354</v>
      </c>
      <c r="BZ9" s="76">
        <f>(BY9/BY$16)</f>
        <v>0.19167426537523075</v>
      </c>
      <c r="CA9" s="75"/>
      <c r="CB9" s="75">
        <v>251782</v>
      </c>
      <c r="CC9" s="76">
        <f>(CB9/CB$16)</f>
        <v>0.18387227047368387</v>
      </c>
      <c r="CD9" s="75"/>
      <c r="CE9" s="75">
        <v>244458</v>
      </c>
      <c r="CF9" s="76">
        <f t="shared" ref="CF9:CF15" si="14">(CE9/CE$16)</f>
        <v>0.17536026765506985</v>
      </c>
      <c r="CG9" s="75"/>
      <c r="CH9" s="75">
        <v>234396</v>
      </c>
      <c r="CI9" s="76">
        <f>CH9/CH16</f>
        <v>0.16449834867227076</v>
      </c>
      <c r="CJ9" s="75"/>
      <c r="CK9" s="75">
        <v>237884</v>
      </c>
      <c r="CL9" s="76">
        <f>CK9/CK16</f>
        <v>0.1627240427776174</v>
      </c>
      <c r="CM9" s="75"/>
      <c r="CN9" s="75">
        <v>240526</v>
      </c>
      <c r="CO9" s="76">
        <f>CN9/CN16</f>
        <v>0.16724262369401455</v>
      </c>
      <c r="CP9" s="75"/>
      <c r="CQ9" s="75">
        <v>236784</v>
      </c>
      <c r="CR9" s="76">
        <f>CQ9/CQ16</f>
        <v>0.16642196018675942</v>
      </c>
      <c r="CS9" s="75"/>
      <c r="CT9" s="75">
        <v>239318</v>
      </c>
      <c r="CU9" s="76">
        <f>CT9/CT16</f>
        <v>0.16128299633585585</v>
      </c>
      <c r="CV9" s="75"/>
      <c r="CW9" s="75">
        <v>241374</v>
      </c>
      <c r="CX9" s="76">
        <f>CW9/CW16</f>
        <v>0.15682312552139235</v>
      </c>
      <c r="CY9" s="75"/>
      <c r="CZ9" s="75">
        <v>234654</v>
      </c>
      <c r="DA9" s="76">
        <f>CZ9/CZ16</f>
        <v>0.14175851261517494</v>
      </c>
    </row>
    <row r="10" spans="1:105" s="32" customFormat="1" ht="18" customHeight="1">
      <c r="A10" s="30" t="s">
        <v>5</v>
      </c>
      <c r="B10" s="31">
        <v>10239</v>
      </c>
      <c r="C10" s="19">
        <f>(B10/B$16)</f>
        <v>2.3735618727934036E-2</v>
      </c>
      <c r="D10" s="19"/>
      <c r="E10" s="20">
        <v>10750</v>
      </c>
      <c r="F10" s="19">
        <f t="shared" si="0"/>
        <v>2.2894991853642434E-2</v>
      </c>
      <c r="G10" s="19"/>
      <c r="H10" s="20">
        <v>10915</v>
      </c>
      <c r="I10" s="19">
        <f t="shared" si="1"/>
        <v>2.2334217289528394E-2</v>
      </c>
      <c r="J10" s="19"/>
      <c r="K10" s="20">
        <v>11595</v>
      </c>
      <c r="L10" s="19">
        <f t="shared" si="2"/>
        <v>2.4277485694185339E-2</v>
      </c>
      <c r="M10" s="19"/>
      <c r="N10" s="20">
        <v>11848</v>
      </c>
      <c r="O10" s="19">
        <f t="shared" si="3"/>
        <v>2.2674947130704382E-2</v>
      </c>
      <c r="P10" s="19"/>
      <c r="Q10" s="20">
        <v>12362</v>
      </c>
      <c r="R10" s="19">
        <f t="shared" si="4"/>
        <v>2.2072438020586897E-2</v>
      </c>
      <c r="S10" s="19"/>
      <c r="T10" s="20">
        <v>12270</v>
      </c>
      <c r="U10" s="19">
        <f t="shared" si="5"/>
        <v>2.1746104044562675E-2</v>
      </c>
      <c r="V10" s="19"/>
      <c r="W10" s="20">
        <v>12024</v>
      </c>
      <c r="X10" s="19">
        <f t="shared" si="6"/>
        <v>2.0582838048807207E-2</v>
      </c>
      <c r="Y10" s="19"/>
      <c r="Z10" s="20">
        <v>10877</v>
      </c>
      <c r="AA10" s="19">
        <f t="shared" si="7"/>
        <v>1.7875925268541527E-2</v>
      </c>
      <c r="AB10" s="19"/>
      <c r="AC10" s="20">
        <v>11279</v>
      </c>
      <c r="AD10" s="19">
        <f t="shared" si="7"/>
        <v>1.8001554527361439E-2</v>
      </c>
      <c r="AF10" s="20">
        <v>12193</v>
      </c>
      <c r="AG10" s="19">
        <f t="shared" si="8"/>
        <v>1.7643015793776542E-2</v>
      </c>
      <c r="AI10" s="20">
        <v>10802</v>
      </c>
      <c r="AJ10" s="19">
        <f t="shared" si="9"/>
        <v>1.4832512890225399E-2</v>
      </c>
      <c r="AL10" s="20">
        <v>12302</v>
      </c>
      <c r="AM10" s="19">
        <f t="shared" si="10"/>
        <v>1.6613727460322605E-2</v>
      </c>
      <c r="AO10" s="20">
        <v>10081</v>
      </c>
      <c r="AP10" s="19">
        <f t="shared" si="11"/>
        <v>1.2469879816136996E-2</v>
      </c>
      <c r="AR10" s="20">
        <v>11732</v>
      </c>
      <c r="AS10" s="19">
        <f t="shared" si="12"/>
        <v>1.4570636912694165E-2</v>
      </c>
      <c r="AU10" s="20">
        <v>12446</v>
      </c>
      <c r="AV10" s="19">
        <f t="shared" ref="AV10:AV15" si="15">(AU10/AU$16)</f>
        <v>1.5032817101127884E-2</v>
      </c>
      <c r="AX10" s="20">
        <v>14136</v>
      </c>
      <c r="AY10" s="19">
        <f t="shared" si="13"/>
        <v>1.6419167310339221E-2</v>
      </c>
      <c r="BA10" s="20">
        <v>9511</v>
      </c>
      <c r="BB10" s="19">
        <f t="shared" ref="BB10:BB15" si="16">(BA10/BA$16)</f>
        <v>1.0533672088371649E-2</v>
      </c>
      <c r="BD10" s="20">
        <v>15821</v>
      </c>
      <c r="BE10" s="19">
        <f t="shared" ref="BE10:BE15" si="17">(BD10/BD$16)</f>
        <v>1.6565451385253283E-2</v>
      </c>
      <c r="BG10" s="20">
        <v>12536</v>
      </c>
      <c r="BH10" s="19">
        <f t="shared" ref="BH10:BH15" si="18">(BG10/BG$16)</f>
        <v>1.2642602423636099E-2</v>
      </c>
      <c r="BJ10" s="20">
        <v>12928</v>
      </c>
      <c r="BK10" s="19">
        <f t="shared" ref="BK10:BK15" si="19">(BJ10/BJ$16)</f>
        <v>1.239213912016579E-2</v>
      </c>
      <c r="BM10" s="29">
        <v>13471</v>
      </c>
      <c r="BN10" s="19">
        <f t="shared" ref="BN10" si="20">(BM10/BM$16)</f>
        <v>1.2438056704833677E-2</v>
      </c>
      <c r="BP10" s="29">
        <v>12485</v>
      </c>
      <c r="BQ10" s="19">
        <f t="shared" ref="BQ10" si="21">(BP10/BP$16)</f>
        <v>1.108303979774451E-2</v>
      </c>
      <c r="BS10" s="20">
        <v>12886</v>
      </c>
      <c r="BT10" s="19">
        <f t="shared" ref="BT10" si="22">(BS10/BS$16)</f>
        <v>1.0881791619517304E-2</v>
      </c>
      <c r="BV10" s="20">
        <v>12541</v>
      </c>
      <c r="BW10" s="19">
        <f t="shared" ref="BW10" si="23">(BV10/BV$16)</f>
        <v>1.0046149323220696E-2</v>
      </c>
      <c r="BY10" s="78">
        <v>12730</v>
      </c>
      <c r="BZ10" s="79">
        <f t="shared" ref="BZ10" si="24">(BY10/BY$16)</f>
        <v>9.7462528988020453E-3</v>
      </c>
      <c r="CA10" s="80"/>
      <c r="CB10" s="78">
        <v>15367</v>
      </c>
      <c r="CC10" s="79">
        <f t="shared" ref="CC10" si="25">(CB10/CB$16)</f>
        <v>1.1222268392375548E-2</v>
      </c>
      <c r="CD10" s="80"/>
      <c r="CE10" s="78">
        <v>17255</v>
      </c>
      <c r="CF10" s="79">
        <f t="shared" si="14"/>
        <v>1.2377755763314067E-2</v>
      </c>
      <c r="CG10" s="80"/>
      <c r="CH10" s="78">
        <v>16158</v>
      </c>
      <c r="CI10" s="79">
        <f>CH10/CH16</f>
        <v>1.1339631725142711E-2</v>
      </c>
      <c r="CJ10" s="80"/>
      <c r="CK10" s="78">
        <v>12972</v>
      </c>
      <c r="CL10" s="79">
        <f>CK10/CK16</f>
        <v>8.8734689298618358E-3</v>
      </c>
      <c r="CM10" s="80"/>
      <c r="CN10" s="78">
        <v>12694</v>
      </c>
      <c r="CO10" s="79">
        <f>CN10/CN16</f>
        <v>8.8263965856989288E-3</v>
      </c>
      <c r="CP10" s="80"/>
      <c r="CQ10" s="78">
        <v>12158</v>
      </c>
      <c r="CR10" s="79">
        <f>CQ10/CQ16</f>
        <v>8.5451643352195301E-3</v>
      </c>
      <c r="CS10" s="80"/>
      <c r="CT10" s="78">
        <v>14985</v>
      </c>
      <c r="CU10" s="79">
        <f>CT10/CT16</f>
        <v>1.0098804519897375E-2</v>
      </c>
      <c r="CV10" s="80"/>
      <c r="CW10" s="78">
        <v>17546</v>
      </c>
      <c r="CX10" s="79">
        <f>CW10/CW16</f>
        <v>1.1399813403259466E-2</v>
      </c>
      <c r="CY10" s="80"/>
      <c r="CZ10" s="78">
        <v>15567</v>
      </c>
      <c r="DA10" s="79">
        <f>CZ10/CZ16</f>
        <v>9.4042921317362086E-3</v>
      </c>
    </row>
    <row r="11" spans="1:105" s="32" customFormat="1" ht="18" customHeight="1">
      <c r="A11" s="44" t="s">
        <v>6</v>
      </c>
      <c r="B11" s="45">
        <v>62957</v>
      </c>
      <c r="C11" s="41">
        <f>(B11/B$16)</f>
        <v>0.14594426684779208</v>
      </c>
      <c r="D11" s="41"/>
      <c r="E11" s="42">
        <v>69215</v>
      </c>
      <c r="F11" s="41">
        <f t="shared" si="0"/>
        <v>0.14741180103719637</v>
      </c>
      <c r="G11" s="41"/>
      <c r="H11" s="42">
        <v>69897</v>
      </c>
      <c r="I11" s="41">
        <f t="shared" si="1"/>
        <v>0.14302288464371654</v>
      </c>
      <c r="J11" s="41"/>
      <c r="K11" s="42">
        <v>72331</v>
      </c>
      <c r="L11" s="41">
        <f t="shared" si="2"/>
        <v>0.15144586612730657</v>
      </c>
      <c r="M11" s="41"/>
      <c r="N11" s="42">
        <v>80063</v>
      </c>
      <c r="O11" s="41">
        <f t="shared" si="3"/>
        <v>0.15322622317062667</v>
      </c>
      <c r="P11" s="41"/>
      <c r="Q11" s="42">
        <v>84130</v>
      </c>
      <c r="R11" s="41">
        <f t="shared" si="4"/>
        <v>0.15021470722148322</v>
      </c>
      <c r="S11" s="41"/>
      <c r="T11" s="42">
        <v>86865</v>
      </c>
      <c r="U11" s="41">
        <f t="shared" si="5"/>
        <v>0.15395071946462402</v>
      </c>
      <c r="V11" s="41"/>
      <c r="W11" s="42">
        <v>89883</v>
      </c>
      <c r="X11" s="41">
        <f t="shared" si="6"/>
        <v>0.1538628769411958</v>
      </c>
      <c r="Y11" s="41"/>
      <c r="Z11" s="42">
        <v>92873</v>
      </c>
      <c r="AA11" s="41">
        <f t="shared" si="7"/>
        <v>0.15263315321000803</v>
      </c>
      <c r="AB11" s="41"/>
      <c r="AC11" s="42">
        <v>98067</v>
      </c>
      <c r="AD11" s="41">
        <f t="shared" si="7"/>
        <v>0.15651728414174609</v>
      </c>
      <c r="AE11" s="46"/>
      <c r="AF11" s="42">
        <v>109365</v>
      </c>
      <c r="AG11" s="41">
        <f t="shared" si="8"/>
        <v>0.15824886593015433</v>
      </c>
      <c r="AH11" s="46"/>
      <c r="AI11" s="42">
        <v>118332</v>
      </c>
      <c r="AJ11" s="41">
        <f t="shared" si="9"/>
        <v>0.16248480978764598</v>
      </c>
      <c r="AK11" s="46"/>
      <c r="AL11" s="42">
        <v>139251</v>
      </c>
      <c r="AM11" s="41">
        <f t="shared" si="10"/>
        <v>0.18805707710757463</v>
      </c>
      <c r="AN11" s="46"/>
      <c r="AO11" s="42">
        <v>163755</v>
      </c>
      <c r="AP11" s="41">
        <f t="shared" si="11"/>
        <v>0.2025597826893675</v>
      </c>
      <c r="AQ11" s="46"/>
      <c r="AR11" s="42">
        <v>187516</v>
      </c>
      <c r="AS11" s="41">
        <f t="shared" si="12"/>
        <v>0.23288676707473227</v>
      </c>
      <c r="AT11" s="46"/>
      <c r="AU11" s="42">
        <v>193547</v>
      </c>
      <c r="AV11" s="41">
        <f t="shared" si="15"/>
        <v>0.23377443768857453</v>
      </c>
      <c r="AW11" s="46"/>
      <c r="AX11" s="42">
        <v>198719</v>
      </c>
      <c r="AY11" s="41">
        <f t="shared" si="13"/>
        <v>0.23081497656644734</v>
      </c>
      <c r="AZ11" s="46"/>
      <c r="BA11" s="42">
        <v>209081</v>
      </c>
      <c r="BB11" s="41">
        <f t="shared" si="16"/>
        <v>0.23156247438847996</v>
      </c>
      <c r="BC11" s="46"/>
      <c r="BD11" s="42">
        <v>224455</v>
      </c>
      <c r="BE11" s="41">
        <f t="shared" si="17"/>
        <v>0.23501664816870144</v>
      </c>
      <c r="BF11" s="46"/>
      <c r="BG11" s="42">
        <v>243276</v>
      </c>
      <c r="BH11" s="41">
        <f t="shared" si="18"/>
        <v>0.24534474690591063</v>
      </c>
      <c r="BI11" s="46"/>
      <c r="BJ11" s="42">
        <v>274781</v>
      </c>
      <c r="BK11" s="47">
        <f>(BJ11/BJ$16)</f>
        <v>0.26339142787579489</v>
      </c>
      <c r="BL11" s="46"/>
      <c r="BM11" s="43">
        <v>298985</v>
      </c>
      <c r="BN11" s="47">
        <f>(BM11/BM$16)</f>
        <v>0.27605911839467723</v>
      </c>
      <c r="BO11" s="46"/>
      <c r="BP11" s="43">
        <v>334034</v>
      </c>
      <c r="BQ11" s="47">
        <f>(BP11/BP$16)</f>
        <v>0.29652479902281054</v>
      </c>
      <c r="BR11" s="46"/>
      <c r="BS11" s="42">
        <v>363870</v>
      </c>
      <c r="BT11" s="47">
        <f>(BS11/BS$16)</f>
        <v>0.30727592089040517</v>
      </c>
      <c r="BU11" s="46"/>
      <c r="BV11" s="42">
        <v>401418</v>
      </c>
      <c r="BW11" s="47">
        <f>(BV11/BV$16)</f>
        <v>0.32156169117523364</v>
      </c>
      <c r="BX11" s="46"/>
      <c r="BY11" s="81">
        <v>428932</v>
      </c>
      <c r="BZ11" s="77">
        <f>(BY11/BY$16)</f>
        <v>0.32839589539583336</v>
      </c>
      <c r="CA11" s="82"/>
      <c r="CB11" s="81">
        <v>446954</v>
      </c>
      <c r="CC11" s="77">
        <f>(CB11/CB$16)</f>
        <v>0.32640318520503808</v>
      </c>
      <c r="CD11" s="82"/>
      <c r="CE11" s="81">
        <v>480293</v>
      </c>
      <c r="CF11" s="77">
        <f t="shared" si="14"/>
        <v>0.34453488547258204</v>
      </c>
      <c r="CG11" s="82"/>
      <c r="CH11" s="81">
        <v>503619</v>
      </c>
      <c r="CI11" s="77">
        <f>CH11/CH16</f>
        <v>0.35343817240900155</v>
      </c>
      <c r="CJ11" s="82"/>
      <c r="CK11" s="81">
        <v>520006</v>
      </c>
      <c r="CL11" s="77">
        <f>CK11/CK16</f>
        <v>0.35570899509264059</v>
      </c>
      <c r="CM11" s="82"/>
      <c r="CN11" s="81">
        <v>517257</v>
      </c>
      <c r="CO11" s="77">
        <f>CN11/CN16</f>
        <v>0.35965932083889013</v>
      </c>
      <c r="CP11" s="82"/>
      <c r="CQ11" s="81">
        <v>489989</v>
      </c>
      <c r="CR11" s="77">
        <f>CQ11/CQ16</f>
        <v>0.34438530411662133</v>
      </c>
      <c r="CS11" s="82"/>
      <c r="CT11" s="81">
        <v>504955</v>
      </c>
      <c r="CU11" s="77">
        <f>CT11/CT16</f>
        <v>0.34030309218183374</v>
      </c>
      <c r="CV11" s="82"/>
      <c r="CW11" s="81">
        <v>518652</v>
      </c>
      <c r="CX11" s="77">
        <f>CW11/CW16</f>
        <v>0.33697344244997884</v>
      </c>
      <c r="CY11" s="82"/>
      <c r="CZ11" s="81">
        <v>549215</v>
      </c>
      <c r="DA11" s="77">
        <f>CZ11/CZ16</f>
        <v>0.33179021668474989</v>
      </c>
    </row>
    <row r="12" spans="1:105" s="32" customFormat="1" ht="18" customHeight="1">
      <c r="A12" s="30" t="s">
        <v>7</v>
      </c>
      <c r="B12" s="31">
        <v>92934</v>
      </c>
      <c r="C12" s="19">
        <f>(B12/B$16)</f>
        <v>0.21543568618632888</v>
      </c>
      <c r="D12" s="19"/>
      <c r="E12" s="20">
        <v>85537</v>
      </c>
      <c r="F12" s="19">
        <f t="shared" si="0"/>
        <v>0.18217385285441981</v>
      </c>
      <c r="G12" s="19"/>
      <c r="H12" s="20">
        <v>99747</v>
      </c>
      <c r="I12" s="19">
        <f t="shared" si="1"/>
        <v>0.20410180228846436</v>
      </c>
      <c r="J12" s="19"/>
      <c r="K12" s="20">
        <v>89929</v>
      </c>
      <c r="L12" s="19">
        <f t="shared" si="2"/>
        <v>0.18829236834777002</v>
      </c>
      <c r="M12" s="19"/>
      <c r="N12" s="20">
        <v>103025</v>
      </c>
      <c r="O12" s="19">
        <f t="shared" si="3"/>
        <v>0.19717137307062954</v>
      </c>
      <c r="P12" s="19"/>
      <c r="Q12" s="20">
        <v>113861</v>
      </c>
      <c r="R12" s="19">
        <f t="shared" si="4"/>
        <v>0.20329961700874005</v>
      </c>
      <c r="S12" s="19"/>
      <c r="T12" s="20">
        <v>119971</v>
      </c>
      <c r="U12" s="19">
        <f t="shared" si="5"/>
        <v>0.21262443751672608</v>
      </c>
      <c r="V12" s="19"/>
      <c r="W12" s="20">
        <v>117013</v>
      </c>
      <c r="X12" s="19">
        <f t="shared" si="6"/>
        <v>0.20030436032976362</v>
      </c>
      <c r="Y12" s="19"/>
      <c r="Z12" s="20">
        <v>116158</v>
      </c>
      <c r="AA12" s="19">
        <f t="shared" si="7"/>
        <v>0.19090114253408538</v>
      </c>
      <c r="AB12" s="19"/>
      <c r="AC12" s="20">
        <v>118072</v>
      </c>
      <c r="AD12" s="19">
        <f t="shared" si="7"/>
        <v>0.18844574396264027</v>
      </c>
      <c r="AF12" s="20">
        <v>131615</v>
      </c>
      <c r="AG12" s="19">
        <f t="shared" si="8"/>
        <v>0.19044415022536698</v>
      </c>
      <c r="AI12" s="20">
        <v>139990</v>
      </c>
      <c r="AJ12" s="19">
        <f t="shared" si="9"/>
        <v>0.19222398440128249</v>
      </c>
      <c r="AL12" s="20">
        <v>151154</v>
      </c>
      <c r="AM12" s="19">
        <f t="shared" si="10"/>
        <v>0.20413195907475232</v>
      </c>
      <c r="AO12" s="20">
        <v>197189</v>
      </c>
      <c r="AP12" s="19">
        <f t="shared" si="11"/>
        <v>0.24391658873764888</v>
      </c>
      <c r="AR12" s="20">
        <v>189324</v>
      </c>
      <c r="AS12" s="19">
        <f t="shared" si="12"/>
        <v>0.23513222492830804</v>
      </c>
      <c r="AU12" s="20">
        <v>197838</v>
      </c>
      <c r="AV12" s="19">
        <f t="shared" si="15"/>
        <v>0.23895729307833347</v>
      </c>
      <c r="AX12" s="20">
        <v>204467</v>
      </c>
      <c r="AY12" s="19">
        <f t="shared" si="13"/>
        <v>0.23749136123678052</v>
      </c>
      <c r="BA12" s="20">
        <v>212269</v>
      </c>
      <c r="BB12" s="19">
        <f t="shared" si="16"/>
        <v>0.23509326469630551</v>
      </c>
      <c r="BD12" s="20">
        <v>220846</v>
      </c>
      <c r="BE12" s="19">
        <f t="shared" si="17"/>
        <v>0.2312378279898645</v>
      </c>
      <c r="BG12" s="20">
        <v>227696</v>
      </c>
      <c r="BH12" s="19">
        <f t="shared" si="18"/>
        <v>0.22963225920965583</v>
      </c>
      <c r="BJ12" s="20">
        <v>237466</v>
      </c>
      <c r="BK12" s="19">
        <f t="shared" si="19"/>
        <v>0.22762312100164678</v>
      </c>
      <c r="BM12" s="29">
        <v>262000</v>
      </c>
      <c r="BN12" s="19">
        <f t="shared" ref="BN12:BN15" si="26">(BM12/BM$16)</f>
        <v>0.24191009254446022</v>
      </c>
      <c r="BP12" s="29">
        <v>252903</v>
      </c>
      <c r="BQ12" s="19">
        <f t="shared" ref="BQ12:BQ15" si="27">(BP12/BP$16)</f>
        <v>0.22450412606880096</v>
      </c>
      <c r="BS12" s="20">
        <v>252410</v>
      </c>
      <c r="BT12" s="19">
        <f t="shared" ref="BT12:BT15" si="28">(BS12/BS$16)</f>
        <v>0.21315171679981085</v>
      </c>
      <c r="BV12" s="20">
        <v>251681</v>
      </c>
      <c r="BW12" s="19">
        <f t="shared" ref="BW12:BW15" si="29">(BV12/BV$16)</f>
        <v>0.20161270295969283</v>
      </c>
      <c r="BY12" s="78">
        <v>259827</v>
      </c>
      <c r="BZ12" s="79">
        <f t="shared" ref="BZ12:BZ15" si="30">(BY12/BY$16)</f>
        <v>0.19892691688429215</v>
      </c>
      <c r="CA12" s="80"/>
      <c r="CB12" s="78">
        <v>274325</v>
      </c>
      <c r="CC12" s="79">
        <f t="shared" ref="CC12:CC15" si="31">(CB12/CB$16)</f>
        <v>0.20033505412497052</v>
      </c>
      <c r="CD12" s="80"/>
      <c r="CE12" s="78">
        <v>275261</v>
      </c>
      <c r="CF12" s="79">
        <f t="shared" si="14"/>
        <v>0.19745658818693676</v>
      </c>
      <c r="CG12" s="80"/>
      <c r="CH12" s="78">
        <v>282266</v>
      </c>
      <c r="CI12" s="79">
        <f>CH12/CH16</f>
        <v>0.19809335861673055</v>
      </c>
      <c r="CJ12" s="80"/>
      <c r="CK12" s="78">
        <v>284080</v>
      </c>
      <c r="CL12" s="79">
        <f>CK12/CK16</f>
        <v>0.19432431803847905</v>
      </c>
      <c r="CM12" s="80"/>
      <c r="CN12" s="78">
        <v>277630</v>
      </c>
      <c r="CO12" s="79">
        <f>CN12/CN16</f>
        <v>0.19304179014397302</v>
      </c>
      <c r="CP12" s="80"/>
      <c r="CQ12" s="78">
        <v>295564</v>
      </c>
      <c r="CR12" s="79">
        <f>CQ12/CQ16</f>
        <v>0.20773506757483345</v>
      </c>
      <c r="CS12" s="80"/>
      <c r="CT12" s="78">
        <v>371352</v>
      </c>
      <c r="CU12" s="79">
        <f>CT12/CT16</f>
        <v>0.25026434808628162</v>
      </c>
      <c r="CV12" s="80"/>
      <c r="CW12" s="78">
        <v>323104</v>
      </c>
      <c r="CX12" s="79">
        <f>CW12/CW16</f>
        <v>0.20992393194156767</v>
      </c>
      <c r="CY12" s="80"/>
      <c r="CZ12" s="78">
        <v>367022</v>
      </c>
      <c r="DA12" s="79">
        <f>CZ12/CZ16</f>
        <v>0.22172429541813365</v>
      </c>
    </row>
    <row r="13" spans="1:105" s="32" customFormat="1" ht="18" customHeight="1">
      <c r="A13" s="44" t="s">
        <v>49</v>
      </c>
      <c r="B13" s="45">
        <v>69559</v>
      </c>
      <c r="C13" s="41">
        <f>(B13/B$16)</f>
        <v>0.16124874529703717</v>
      </c>
      <c r="D13" s="41"/>
      <c r="E13" s="42">
        <v>86730</v>
      </c>
      <c r="F13" s="41">
        <f t="shared" si="0"/>
        <v>0.1847146645085031</v>
      </c>
      <c r="G13" s="41"/>
      <c r="H13" s="42">
        <v>62109</v>
      </c>
      <c r="I13" s="41">
        <f t="shared" si="1"/>
        <v>0.12708711879389087</v>
      </c>
      <c r="J13" s="41"/>
      <c r="K13" s="42">
        <v>60401</v>
      </c>
      <c r="L13" s="41">
        <f t="shared" si="2"/>
        <v>0.12646696105342722</v>
      </c>
      <c r="M13" s="41"/>
      <c r="N13" s="42">
        <v>61861</v>
      </c>
      <c r="O13" s="41">
        <f t="shared" si="3"/>
        <v>0.11839085959254758</v>
      </c>
      <c r="P13" s="41"/>
      <c r="Q13" s="42">
        <v>61750</v>
      </c>
      <c r="R13" s="41">
        <f t="shared" si="4"/>
        <v>0.1102550596805728</v>
      </c>
      <c r="S13" s="41"/>
      <c r="T13" s="42">
        <v>68083</v>
      </c>
      <c r="U13" s="41">
        <f t="shared" si="5"/>
        <v>0.1206634068187417</v>
      </c>
      <c r="V13" s="41"/>
      <c r="W13" s="42">
        <v>73644</v>
      </c>
      <c r="X13" s="41">
        <f t="shared" si="6"/>
        <v>0.12606474761030922</v>
      </c>
      <c r="Y13" s="41"/>
      <c r="Z13" s="42">
        <v>77171</v>
      </c>
      <c r="AA13" s="41">
        <f t="shared" si="7"/>
        <v>0.12682752862909058</v>
      </c>
      <c r="AB13" s="41"/>
      <c r="AC13" s="42">
        <v>79864</v>
      </c>
      <c r="AD13" s="41">
        <f t="shared" si="7"/>
        <v>0.1274648595419092</v>
      </c>
      <c r="AE13" s="46"/>
      <c r="AF13" s="42">
        <v>94974</v>
      </c>
      <c r="AG13" s="41">
        <f t="shared" si="8"/>
        <v>0.13742539014173161</v>
      </c>
      <c r="AH13" s="46"/>
      <c r="AI13" s="42">
        <v>103649</v>
      </c>
      <c r="AJ13" s="41">
        <f t="shared" si="9"/>
        <v>0.1423231927938319</v>
      </c>
      <c r="AK13" s="46"/>
      <c r="AL13" s="42">
        <v>101313</v>
      </c>
      <c r="AM13" s="41">
        <f t="shared" si="10"/>
        <v>0.13682218909020191</v>
      </c>
      <c r="AN13" s="46"/>
      <c r="AO13" s="42">
        <v>105039</v>
      </c>
      <c r="AP13" s="41">
        <f t="shared" si="11"/>
        <v>0.12992993810209444</v>
      </c>
      <c r="AQ13" s="46"/>
      <c r="AR13" s="42">
        <v>104140</v>
      </c>
      <c r="AS13" s="41">
        <f t="shared" si="12"/>
        <v>0.129337378800543</v>
      </c>
      <c r="AT13" s="46"/>
      <c r="AU13" s="42">
        <v>106093</v>
      </c>
      <c r="AV13" s="41">
        <f t="shared" si="15"/>
        <v>0.12814371402136918</v>
      </c>
      <c r="AW13" s="46"/>
      <c r="AX13" s="42">
        <v>109937</v>
      </c>
      <c r="AY13" s="41">
        <f t="shared" si="13"/>
        <v>0.12769340666360801</v>
      </c>
      <c r="AZ13" s="46"/>
      <c r="BA13" s="42">
        <v>116583</v>
      </c>
      <c r="BB13" s="41">
        <f t="shared" si="16"/>
        <v>0.12911860930276858</v>
      </c>
      <c r="BC13" s="46"/>
      <c r="BD13" s="42">
        <v>124153</v>
      </c>
      <c r="BE13" s="41">
        <f t="shared" si="17"/>
        <v>0.12999497413775052</v>
      </c>
      <c r="BF13" s="46"/>
      <c r="BG13" s="42">
        <v>135712</v>
      </c>
      <c r="BH13" s="41">
        <f t="shared" si="18"/>
        <v>0.1368660545721524</v>
      </c>
      <c r="BI13" s="46"/>
      <c r="BJ13" s="42">
        <v>140036</v>
      </c>
      <c r="BK13" s="41">
        <f t="shared" si="19"/>
        <v>0.13423155892880079</v>
      </c>
      <c r="BL13" s="46"/>
      <c r="BM13" s="43">
        <v>146615</v>
      </c>
      <c r="BN13" s="41">
        <f t="shared" si="26"/>
        <v>0.13537270312368715</v>
      </c>
      <c r="BO13" s="46"/>
      <c r="BP13" s="43">
        <v>161033</v>
      </c>
      <c r="BQ13" s="41">
        <f t="shared" si="27"/>
        <v>0.14295035224270658</v>
      </c>
      <c r="BR13" s="46"/>
      <c r="BS13" s="42">
        <v>179371</v>
      </c>
      <c r="BT13" s="41">
        <f t="shared" si="28"/>
        <v>0.1514727490753095</v>
      </c>
      <c r="BU13" s="46"/>
      <c r="BV13" s="42">
        <v>191304</v>
      </c>
      <c r="BW13" s="41">
        <f t="shared" si="29"/>
        <v>0.15324683439354214</v>
      </c>
      <c r="BX13" s="46"/>
      <c r="BY13" s="81">
        <v>207932</v>
      </c>
      <c r="BZ13" s="76">
        <f t="shared" si="30"/>
        <v>0.15919543265936426</v>
      </c>
      <c r="CA13" s="82"/>
      <c r="CB13" s="81">
        <v>225621</v>
      </c>
      <c r="CC13" s="76">
        <f t="shared" si="31"/>
        <v>0.16476732068433417</v>
      </c>
      <c r="CD13" s="82"/>
      <c r="CE13" s="81">
        <v>227892</v>
      </c>
      <c r="CF13" s="76">
        <f t="shared" si="14"/>
        <v>0.16347676131052852</v>
      </c>
      <c r="CG13" s="82"/>
      <c r="CH13" s="81">
        <v>233870</v>
      </c>
      <c r="CI13" s="76">
        <f>CH13/CH16</f>
        <v>0.16412920358702349</v>
      </c>
      <c r="CJ13" s="82"/>
      <c r="CK13" s="81">
        <v>234846</v>
      </c>
      <c r="CL13" s="76">
        <f>CK13/CK16</f>
        <v>0.16064590535787332</v>
      </c>
      <c r="CM13" s="82"/>
      <c r="CN13" s="81">
        <v>227374</v>
      </c>
      <c r="CO13" s="76">
        <f>CN13/CN16</f>
        <v>0.15809777038574982</v>
      </c>
      <c r="CP13" s="82"/>
      <c r="CQ13" s="81">
        <v>179212</v>
      </c>
      <c r="CR13" s="76">
        <f>CQ13/CQ16</f>
        <v>0.1259578870573583</v>
      </c>
      <c r="CS13" s="82"/>
      <c r="CT13" s="81">
        <v>221433</v>
      </c>
      <c r="CU13" s="76">
        <f>CT13/CT16</f>
        <v>0.14922980188551455</v>
      </c>
      <c r="CV13" s="82"/>
      <c r="CW13" s="81">
        <v>233423</v>
      </c>
      <c r="CX13" s="76">
        <f>CW13/CW16</f>
        <v>0.15165728052143135</v>
      </c>
      <c r="CY13" s="82"/>
      <c r="CZ13" s="81">
        <v>248062</v>
      </c>
      <c r="DA13" s="76">
        <f>CZ13/CZ16</f>
        <v>0.14985851575658427</v>
      </c>
    </row>
    <row r="14" spans="1:105" s="32" customFormat="1" ht="18" customHeight="1">
      <c r="A14" s="30" t="s">
        <v>50</v>
      </c>
      <c r="B14" s="31"/>
      <c r="C14" s="19"/>
      <c r="D14" s="19"/>
      <c r="E14" s="20">
        <v>22007</v>
      </c>
      <c r="F14" s="19">
        <f t="shared" si="0"/>
        <v>4.6869775416103168E-2</v>
      </c>
      <c r="G14" s="19"/>
      <c r="H14" s="20">
        <v>24200</v>
      </c>
      <c r="I14" s="19">
        <f t="shared" si="1"/>
        <v>4.9517916482509125E-2</v>
      </c>
      <c r="J14" s="19"/>
      <c r="K14" s="20">
        <v>31138</v>
      </c>
      <c r="L14" s="19">
        <f t="shared" si="2"/>
        <v>6.5196407895260294E-2</v>
      </c>
      <c r="M14" s="19"/>
      <c r="N14" s="20">
        <v>36914</v>
      </c>
      <c r="O14" s="19">
        <f t="shared" si="3"/>
        <v>7.0646775690650032E-2</v>
      </c>
      <c r="P14" s="19"/>
      <c r="Q14" s="20">
        <v>38790</v>
      </c>
      <c r="R14" s="19">
        <f t="shared" si="4"/>
        <v>6.9259818056832692E-2</v>
      </c>
      <c r="S14" s="19"/>
      <c r="T14" s="20">
        <v>33942</v>
      </c>
      <c r="U14" s="19">
        <f t="shared" si="5"/>
        <v>6.0155359696866043E-2</v>
      </c>
      <c r="V14" s="19"/>
      <c r="W14" s="20">
        <v>33572</v>
      </c>
      <c r="X14" s="19">
        <f t="shared" si="6"/>
        <v>5.7468981950645009E-2</v>
      </c>
      <c r="Y14" s="19"/>
      <c r="Z14" s="20">
        <v>29288</v>
      </c>
      <c r="AA14" s="19">
        <f t="shared" si="7"/>
        <v>4.8133685691371171E-2</v>
      </c>
      <c r="AB14" s="19"/>
      <c r="AC14" s="20">
        <v>25902</v>
      </c>
      <c r="AD14" s="19">
        <f t="shared" si="7"/>
        <v>4.134021326072488E-2</v>
      </c>
      <c r="AF14" s="20">
        <v>26332</v>
      </c>
      <c r="AG14" s="19">
        <f t="shared" si="8"/>
        <v>3.8101852856698426E-2</v>
      </c>
      <c r="AI14" s="20">
        <v>25317</v>
      </c>
      <c r="AJ14" s="19">
        <f t="shared" si="9"/>
        <v>3.4763444625239441E-2</v>
      </c>
      <c r="AL14" s="20">
        <v>24433</v>
      </c>
      <c r="AM14" s="19">
        <f t="shared" si="10"/>
        <v>3.2996521137868821E-2</v>
      </c>
      <c r="AO14" s="20">
        <v>26742</v>
      </c>
      <c r="AP14" s="19">
        <f t="shared" si="11"/>
        <v>3.3079012602235447E-2</v>
      </c>
      <c r="AR14" s="20">
        <v>27807</v>
      </c>
      <c r="AS14" s="19">
        <f t="shared" si="12"/>
        <v>3.45350921097244E-2</v>
      </c>
      <c r="AU14" s="20">
        <v>29075</v>
      </c>
      <c r="AV14" s="19">
        <f t="shared" si="15"/>
        <v>3.5118042520913807E-2</v>
      </c>
      <c r="AX14" s="20">
        <v>31764</v>
      </c>
      <c r="AY14" s="19">
        <f t="shared" si="13"/>
        <v>3.6894342844200269E-2</v>
      </c>
      <c r="BA14" s="20">
        <v>30773</v>
      </c>
      <c r="BB14" s="19">
        <f t="shared" si="16"/>
        <v>3.4081872692194384E-2</v>
      </c>
      <c r="BD14" s="20">
        <v>32511</v>
      </c>
      <c r="BE14" s="19">
        <f t="shared" si="17"/>
        <v>3.4040793248591709E-2</v>
      </c>
      <c r="BG14" s="20">
        <v>32040</v>
      </c>
      <c r="BH14" s="19">
        <f t="shared" si="18"/>
        <v>3.2312458651348165E-2</v>
      </c>
      <c r="BJ14" s="20">
        <v>34231</v>
      </c>
      <c r="BK14" s="19">
        <f t="shared" si="19"/>
        <v>3.2812137548143189E-2</v>
      </c>
      <c r="BM14" s="29">
        <v>38369</v>
      </c>
      <c r="BN14" s="19">
        <f t="shared" si="26"/>
        <v>3.5426902064268677E-2</v>
      </c>
      <c r="BP14" s="29">
        <v>40863</v>
      </c>
      <c r="BQ14" s="19">
        <f t="shared" si="27"/>
        <v>3.6274429736102037E-2</v>
      </c>
      <c r="BS14" s="20">
        <v>40299</v>
      </c>
      <c r="BT14" s="19">
        <f t="shared" si="28"/>
        <v>3.4031143913932006E-2</v>
      </c>
      <c r="BV14" s="20">
        <v>40659</v>
      </c>
      <c r="BW14" s="19">
        <f t="shared" si="29"/>
        <v>3.2570479653363391E-2</v>
      </c>
      <c r="BY14" s="78">
        <v>48100</v>
      </c>
      <c r="BZ14" s="79">
        <f t="shared" si="30"/>
        <v>3.6825983066172692E-2</v>
      </c>
      <c r="CA14" s="80"/>
      <c r="CB14" s="78">
        <v>43048</v>
      </c>
      <c r="CC14" s="79">
        <f t="shared" si="31"/>
        <v>3.1437249284504622E-2</v>
      </c>
      <c r="CD14" s="80"/>
      <c r="CE14" s="78">
        <v>44315</v>
      </c>
      <c r="CF14" s="79">
        <f t="shared" si="14"/>
        <v>3.1789060947624626E-2</v>
      </c>
      <c r="CG14" s="80"/>
      <c r="CH14" s="78">
        <v>44335</v>
      </c>
      <c r="CI14" s="79">
        <f>CH14/CH16</f>
        <v>3.1114158468511083E-2</v>
      </c>
      <c r="CJ14" s="80"/>
      <c r="CK14" s="78">
        <v>46139</v>
      </c>
      <c r="CL14" s="79">
        <f>CK14/CK16</f>
        <v>3.1561284532446443E-2</v>
      </c>
      <c r="CM14" s="80"/>
      <c r="CN14" s="78">
        <v>45999</v>
      </c>
      <c r="CO14" s="79">
        <f>CN14/CN16</f>
        <v>3.1984041007213256E-2</v>
      </c>
      <c r="CP14" s="80"/>
      <c r="CQ14" s="78">
        <v>52576</v>
      </c>
      <c r="CR14" s="79">
        <f>CQ14/CQ16</f>
        <v>3.6952669854293629E-2</v>
      </c>
      <c r="CS14" s="80"/>
      <c r="CT14" s="78">
        <v>53698</v>
      </c>
      <c r="CU14" s="79">
        <f>CT14/CT16</f>
        <v>3.6188562236199477E-2</v>
      </c>
      <c r="CV14" s="80"/>
      <c r="CW14" s="78">
        <v>59188</v>
      </c>
      <c r="CX14" s="79">
        <f>CW14/CW16</f>
        <v>3.8455041360544923E-2</v>
      </c>
      <c r="CY14" s="80"/>
      <c r="CZ14" s="78">
        <v>62605</v>
      </c>
      <c r="DA14" s="79">
        <f>CZ14/CZ16</f>
        <v>3.7820756016402987E-2</v>
      </c>
    </row>
    <row r="15" spans="1:105" s="32" customFormat="1" ht="18" customHeight="1">
      <c r="A15" s="48" t="s">
        <v>51</v>
      </c>
      <c r="B15" s="49">
        <v>33463</v>
      </c>
      <c r="C15" s="50">
        <f>(B15/B$16)</f>
        <v>7.7572517774475686E-2</v>
      </c>
      <c r="D15" s="50"/>
      <c r="E15" s="51">
        <v>19334</v>
      </c>
      <c r="F15" s="50">
        <f t="shared" si="0"/>
        <v>4.1176909069611425E-2</v>
      </c>
      <c r="G15" s="50"/>
      <c r="H15" s="51">
        <v>26535</v>
      </c>
      <c r="I15" s="50">
        <f t="shared" si="1"/>
        <v>5.4295781564602463E-2</v>
      </c>
      <c r="J15" s="50"/>
      <c r="K15" s="51">
        <v>28208</v>
      </c>
      <c r="L15" s="50">
        <f t="shared" si="2"/>
        <v>5.9061605559429069E-2</v>
      </c>
      <c r="M15" s="50"/>
      <c r="N15" s="51">
        <v>28705</v>
      </c>
      <c r="O15" s="50">
        <f t="shared" si="3"/>
        <v>5.4936221926643256E-2</v>
      </c>
      <c r="P15" s="50"/>
      <c r="Q15" s="51">
        <v>38033</v>
      </c>
      <c r="R15" s="50">
        <f t="shared" si="4"/>
        <v>6.7908189228036028E-2</v>
      </c>
      <c r="S15" s="50"/>
      <c r="T15" s="51">
        <v>25205</v>
      </c>
      <c r="U15" s="50">
        <f t="shared" si="5"/>
        <v>4.4670786670187632E-2</v>
      </c>
      <c r="V15" s="50"/>
      <c r="W15" s="51">
        <v>29568</v>
      </c>
      <c r="X15" s="50">
        <f t="shared" si="6"/>
        <v>5.0614883185889185E-2</v>
      </c>
      <c r="Y15" s="50"/>
      <c r="Z15" s="51">
        <v>42595</v>
      </c>
      <c r="AA15" s="50">
        <f t="shared" si="7"/>
        <v>7.000322118355487E-2</v>
      </c>
      <c r="AB15" s="50"/>
      <c r="AC15" s="51">
        <v>43076</v>
      </c>
      <c r="AD15" s="50">
        <f t="shared" si="7"/>
        <v>6.8750329179946917E-2</v>
      </c>
      <c r="AE15" s="52"/>
      <c r="AF15" s="51">
        <v>42989</v>
      </c>
      <c r="AG15" s="50">
        <f t="shared" si="8"/>
        <v>6.2204183216489774E-2</v>
      </c>
      <c r="AH15" s="52"/>
      <c r="AI15" s="51">
        <v>48716</v>
      </c>
      <c r="AJ15" s="50">
        <f t="shared" si="9"/>
        <v>6.6893232545845269E-2</v>
      </c>
      <c r="AK15" s="52"/>
      <c r="AL15" s="51">
        <v>52371</v>
      </c>
      <c r="AM15" s="50">
        <f t="shared" si="10"/>
        <v>7.0726509577674776E-2</v>
      </c>
      <c r="AN15" s="52"/>
      <c r="AO15" s="51">
        <v>54969</v>
      </c>
      <c r="AP15" s="50">
        <f t="shared" si="11"/>
        <v>6.7994923481126332E-2</v>
      </c>
      <c r="AQ15" s="52"/>
      <c r="AR15" s="51">
        <v>47953</v>
      </c>
      <c r="AS15" s="50">
        <f t="shared" si="12"/>
        <v>5.9555553347632392E-2</v>
      </c>
      <c r="AT15" s="52"/>
      <c r="AU15" s="51">
        <v>52767</v>
      </c>
      <c r="AV15" s="50">
        <f t="shared" si="15"/>
        <v>6.3734264822048456E-2</v>
      </c>
      <c r="AW15" s="52"/>
      <c r="AX15" s="51">
        <v>56352</v>
      </c>
      <c r="AY15" s="50">
        <f>ROUNDUP((AX15/AX$16),3)</f>
        <v>6.6000000000000003E-2</v>
      </c>
      <c r="AZ15" s="52"/>
      <c r="BA15" s="51">
        <v>74131</v>
      </c>
      <c r="BB15" s="50">
        <f t="shared" si="16"/>
        <v>8.2101949908850683E-2</v>
      </c>
      <c r="BC15" s="52"/>
      <c r="BD15" s="51">
        <v>61413</v>
      </c>
      <c r="BE15" s="50">
        <f t="shared" si="17"/>
        <v>6.4302766318346485E-2</v>
      </c>
      <c r="BF15" s="52"/>
      <c r="BG15" s="51">
        <v>52697</v>
      </c>
      <c r="BH15" s="50">
        <f t="shared" si="18"/>
        <v>5.3145119648879351E-2</v>
      </c>
      <c r="BI15" s="52"/>
      <c r="BJ15" s="51">
        <v>75344</v>
      </c>
      <c r="BK15" s="50">
        <f t="shared" si="19"/>
        <v>7.2221018708986021E-2</v>
      </c>
      <c r="BL15" s="52"/>
      <c r="BM15" s="53">
        <v>87413</v>
      </c>
      <c r="BN15" s="50">
        <f t="shared" si="26"/>
        <v>8.071025541827824E-2</v>
      </c>
      <c r="BO15" s="52"/>
      <c r="BP15" s="53">
        <v>100035</v>
      </c>
      <c r="BQ15" s="50">
        <f t="shared" si="27"/>
        <v>8.8801913189216833E-2</v>
      </c>
      <c r="BR15" s="52"/>
      <c r="BS15" s="51">
        <v>104342</v>
      </c>
      <c r="BT15" s="50">
        <f t="shared" si="28"/>
        <v>8.8113293587123581E-2</v>
      </c>
      <c r="BU15" s="52"/>
      <c r="BV15" s="51">
        <v>102103</v>
      </c>
      <c r="BW15" s="50">
        <f t="shared" si="29"/>
        <v>8.1791083992409114E-2</v>
      </c>
      <c r="BX15" s="52"/>
      <c r="BY15" s="83">
        <v>98268</v>
      </c>
      <c r="BZ15" s="84">
        <f t="shared" si="30"/>
        <v>7.5235253720304748E-2</v>
      </c>
      <c r="CA15" s="85"/>
      <c r="CB15" s="83">
        <v>112234</v>
      </c>
      <c r="CC15" s="84">
        <f t="shared" si="31"/>
        <v>8.19626518350932E-2</v>
      </c>
      <c r="CD15" s="85"/>
      <c r="CE15" s="83">
        <v>104559</v>
      </c>
      <c r="CF15" s="84">
        <f t="shared" si="14"/>
        <v>7.5004680663944112E-2</v>
      </c>
      <c r="CG15" s="85"/>
      <c r="CH15" s="83">
        <v>110270</v>
      </c>
      <c r="CI15" s="84">
        <f>CH15/CH16</f>
        <v>7.7387126521319877E-2</v>
      </c>
      <c r="CJ15" s="85"/>
      <c r="CK15" s="83">
        <v>125959</v>
      </c>
      <c r="CL15" s="84">
        <f>CK15/CK16</f>
        <v>8.6161985271081334E-2</v>
      </c>
      <c r="CM15" s="85"/>
      <c r="CN15" s="83">
        <v>116706</v>
      </c>
      <c r="CO15" s="84">
        <f>CN15/CN16</f>
        <v>8.1148057344460317E-2</v>
      </c>
      <c r="CP15" s="85"/>
      <c r="CQ15" s="83">
        <v>156510</v>
      </c>
      <c r="CR15" s="84">
        <f>CQ15/CQ16</f>
        <v>0.11000194687491434</v>
      </c>
      <c r="CS15" s="85"/>
      <c r="CT15" s="83">
        <v>78098</v>
      </c>
      <c r="CU15" s="84">
        <f>CT15/CT16</f>
        <v>5.2632394754417423E-2</v>
      </c>
      <c r="CV15" s="85"/>
      <c r="CW15" s="83">
        <v>145861</v>
      </c>
      <c r="CX15" s="84">
        <f>CW15/CW16</f>
        <v>9.4767364801825432E-2</v>
      </c>
      <c r="CY15" s="85"/>
      <c r="CZ15" s="83">
        <v>178183</v>
      </c>
      <c r="DA15" s="84">
        <f>CZ15/CZ16</f>
        <v>0.10764341137721802</v>
      </c>
    </row>
    <row r="16" spans="1:105" s="71" customFormat="1" ht="15" customHeight="1">
      <c r="A16" s="68" t="s">
        <v>20</v>
      </c>
      <c r="B16" s="69">
        <f>SUM(B9:B15)</f>
        <v>431377</v>
      </c>
      <c r="C16" s="70"/>
      <c r="D16" s="70"/>
      <c r="E16" s="69">
        <f>SUM(E9:E15)</f>
        <v>469535</v>
      </c>
      <c r="F16" s="70"/>
      <c r="G16" s="70"/>
      <c r="H16" s="69">
        <f>SUM(H9:H15)</f>
        <v>488712</v>
      </c>
      <c r="I16" s="70"/>
      <c r="J16" s="70"/>
      <c r="K16" s="69">
        <f>SUM(K9:K15)</f>
        <v>477603</v>
      </c>
      <c r="L16" s="70"/>
      <c r="M16" s="70"/>
      <c r="N16" s="69">
        <f>SUM(N9:N15)</f>
        <v>522515</v>
      </c>
      <c r="O16" s="70"/>
      <c r="P16" s="70"/>
      <c r="Q16" s="69">
        <f>SUM(Q9:Q15)</f>
        <v>560065</v>
      </c>
      <c r="R16" s="70"/>
      <c r="S16" s="70"/>
      <c r="T16" s="69">
        <f>SUM(T9:T15)</f>
        <v>564239</v>
      </c>
      <c r="U16" s="70"/>
      <c r="V16" s="70"/>
      <c r="W16" s="69">
        <f>SUM(W9:W15)</f>
        <v>584176</v>
      </c>
      <c r="X16" s="70"/>
      <c r="Y16" s="70"/>
      <c r="Z16" s="69">
        <f>SUM(Z9:Z15)</f>
        <v>608472</v>
      </c>
      <c r="AA16" s="70"/>
      <c r="AB16" s="70"/>
      <c r="AC16" s="69">
        <f>SUM(AC9:AC15)</f>
        <v>626557</v>
      </c>
      <c r="AD16" s="70"/>
      <c r="AF16" s="69">
        <f>SUM(AF9:AF15)</f>
        <v>691095</v>
      </c>
      <c r="AG16" s="70"/>
      <c r="AI16" s="69">
        <f>SUM(AI9:AI15)</f>
        <v>728265</v>
      </c>
      <c r="AJ16" s="70"/>
      <c r="AL16" s="69">
        <f>SUM(AL9:AL15)</f>
        <v>740472</v>
      </c>
      <c r="AM16" s="70"/>
      <c r="AO16" s="69">
        <f>SUM(AO9:AO15)</f>
        <v>808428</v>
      </c>
      <c r="AP16" s="70"/>
      <c r="AR16" s="69">
        <f>SUM(AR9:AR15)</f>
        <v>805181</v>
      </c>
      <c r="AS16" s="70"/>
      <c r="AU16" s="69">
        <f>SUM(AU9:AU15)</f>
        <v>827922</v>
      </c>
      <c r="AV16" s="70"/>
      <c r="AX16" s="69">
        <f>SUM(AX9:AX15)</f>
        <v>860945</v>
      </c>
      <c r="AY16" s="70"/>
      <c r="BA16" s="69">
        <f>SUM(BA9:BA15)</f>
        <v>902914</v>
      </c>
      <c r="BB16" s="70"/>
      <c r="BD16" s="69">
        <f>SUM(BD9:BD15)</f>
        <v>955060</v>
      </c>
      <c r="BE16" s="70"/>
      <c r="BG16" s="69">
        <f>SUM(BG9:BG15)</f>
        <v>991568</v>
      </c>
      <c r="BH16" s="70"/>
      <c r="BJ16" s="69">
        <f>SUM(BJ9:BJ15)</f>
        <v>1043242</v>
      </c>
      <c r="BK16" s="70"/>
      <c r="BM16" s="69">
        <f>SUM(BM9:BM15)</f>
        <v>1083047</v>
      </c>
      <c r="BN16" s="70"/>
      <c r="BP16" s="69">
        <f>SUM(BP9:BP15)</f>
        <v>1126496</v>
      </c>
      <c r="BQ16" s="70"/>
      <c r="BS16" s="69">
        <f>SUM(BS9:BS15)</f>
        <v>1184180</v>
      </c>
      <c r="BT16" s="70"/>
      <c r="BV16" s="72">
        <f>SUM(BV9:BV15)</f>
        <v>1248339</v>
      </c>
      <c r="BW16" s="69"/>
      <c r="BX16" s="69"/>
      <c r="BY16" s="86">
        <f>SUM(BY9:BY15)</f>
        <v>1306143</v>
      </c>
      <c r="BZ16" s="86"/>
      <c r="CA16" s="86"/>
      <c r="CB16" s="86">
        <f>SUM(CB9:CB15)</f>
        <v>1369331</v>
      </c>
      <c r="CC16" s="86"/>
      <c r="CD16" s="86"/>
      <c r="CE16" s="86">
        <f>SUM(CE9:CE15)</f>
        <v>1394033</v>
      </c>
      <c r="CF16" s="87"/>
      <c r="CG16" s="88"/>
      <c r="CH16" s="86">
        <f>SUM(CH9:CH15)</f>
        <v>1424914</v>
      </c>
      <c r="CI16" s="87"/>
      <c r="CJ16" s="88"/>
      <c r="CK16" s="86">
        <f>SUM(CK9:CK15)</f>
        <v>1461886</v>
      </c>
      <c r="CL16" s="87"/>
      <c r="CM16" s="88"/>
      <c r="CN16" s="86">
        <f>SUM(CN9:CN15)</f>
        <v>1438186</v>
      </c>
      <c r="CO16" s="87"/>
      <c r="CP16" s="88"/>
      <c r="CQ16" s="86">
        <f>SUM(CQ9:CQ15)</f>
        <v>1422793</v>
      </c>
      <c r="CR16" s="87"/>
      <c r="CS16" s="88"/>
      <c r="CT16" s="86">
        <f>SUM(CT9:CT15)</f>
        <v>1483839</v>
      </c>
      <c r="CU16" s="87"/>
      <c r="CV16" s="88"/>
      <c r="CW16" s="86">
        <f>SUM(CW9:CW15)</f>
        <v>1539148</v>
      </c>
      <c r="CX16" s="87"/>
      <c r="CY16" s="88"/>
      <c r="CZ16" s="86">
        <f>SUM(CZ9:CZ15)</f>
        <v>1655308</v>
      </c>
      <c r="DA16" s="87"/>
    </row>
    <row r="17" spans="1:105" s="37" customFormat="1" ht="15" customHeight="1">
      <c r="A17" s="34"/>
      <c r="B17" s="35"/>
      <c r="C17" s="36"/>
      <c r="D17" s="36"/>
      <c r="E17" s="35"/>
      <c r="F17" s="36"/>
      <c r="G17" s="36"/>
      <c r="H17" s="35"/>
      <c r="I17" s="36"/>
      <c r="J17" s="36"/>
      <c r="K17" s="35"/>
      <c r="L17" s="36"/>
      <c r="M17" s="36"/>
      <c r="N17" s="35"/>
      <c r="O17" s="36"/>
      <c r="P17" s="36"/>
      <c r="Q17" s="35"/>
      <c r="R17" s="36"/>
      <c r="S17" s="36"/>
      <c r="T17" s="35"/>
      <c r="U17" s="36"/>
      <c r="V17" s="36"/>
      <c r="W17" s="35"/>
      <c r="X17" s="36"/>
      <c r="Y17" s="36"/>
      <c r="Z17" s="35"/>
      <c r="AA17" s="36"/>
      <c r="AB17" s="36"/>
      <c r="AC17" s="35"/>
      <c r="AD17" s="36"/>
      <c r="AF17" s="35"/>
      <c r="AG17" s="36"/>
      <c r="AI17" s="35"/>
      <c r="AJ17" s="36"/>
      <c r="AL17" s="35"/>
      <c r="AM17" s="36"/>
      <c r="AO17" s="35"/>
      <c r="AP17" s="36"/>
      <c r="AR17" s="35"/>
      <c r="AS17" s="36"/>
      <c r="AU17" s="35"/>
      <c r="AV17" s="36"/>
      <c r="AX17" s="35"/>
      <c r="AY17" s="36"/>
      <c r="BA17" s="35"/>
      <c r="BB17" s="36"/>
      <c r="BD17" s="35"/>
      <c r="BE17" s="36"/>
      <c r="BG17" s="35"/>
      <c r="BH17" s="36"/>
      <c r="BJ17" s="35"/>
      <c r="BK17" s="36"/>
      <c r="BM17" s="35"/>
      <c r="BN17" s="36"/>
      <c r="BP17" s="35"/>
      <c r="BQ17" s="36"/>
      <c r="BS17" s="35"/>
      <c r="BT17" s="36"/>
      <c r="BV17" s="38"/>
      <c r="BW17" s="35"/>
      <c r="BX17" s="35"/>
      <c r="BY17" s="89"/>
      <c r="BZ17" s="89"/>
      <c r="CA17" s="89"/>
      <c r="CB17" s="89"/>
      <c r="CC17" s="89"/>
      <c r="CD17" s="89"/>
      <c r="CE17" s="89"/>
      <c r="CF17" s="90"/>
      <c r="CG17" s="91"/>
      <c r="CH17" s="89"/>
      <c r="CI17" s="90"/>
      <c r="CJ17" s="91"/>
      <c r="CK17" s="89"/>
      <c r="CL17" s="90"/>
      <c r="CM17" s="91"/>
      <c r="CN17" s="89"/>
      <c r="CO17" s="90"/>
      <c r="CP17" s="91"/>
      <c r="CQ17" s="89"/>
      <c r="CR17" s="90"/>
      <c r="CS17" s="91"/>
      <c r="CT17" s="89"/>
      <c r="CU17" s="90"/>
      <c r="CV17" s="91"/>
      <c r="CW17" s="89"/>
      <c r="CX17" s="90"/>
      <c r="CY17" s="91"/>
      <c r="CZ17" s="89"/>
      <c r="DA17" s="90"/>
    </row>
    <row r="18" spans="1:105" s="10" customFormat="1" ht="15" customHeight="1">
      <c r="A18" s="7"/>
      <c r="B18" s="8"/>
      <c r="C18" s="9"/>
      <c r="D18" s="9"/>
      <c r="E18" s="8"/>
      <c r="F18" s="9"/>
      <c r="G18" s="9"/>
      <c r="H18" s="8"/>
      <c r="I18" s="9"/>
      <c r="J18" s="9"/>
      <c r="K18" s="8"/>
      <c r="L18" s="9"/>
      <c r="M18" s="9"/>
      <c r="N18" s="8"/>
      <c r="O18" s="9"/>
      <c r="P18" s="9"/>
      <c r="Q18" s="8"/>
      <c r="R18" s="9"/>
      <c r="S18" s="9"/>
      <c r="T18" s="8"/>
      <c r="U18" s="9"/>
      <c r="V18" s="9"/>
      <c r="W18" s="8"/>
      <c r="X18" s="9"/>
      <c r="Y18" s="9"/>
      <c r="Z18" s="8"/>
      <c r="AA18" s="9"/>
      <c r="AB18" s="9"/>
      <c r="AC18" s="8"/>
      <c r="AD18" s="9"/>
      <c r="AF18" s="8"/>
      <c r="AG18" s="9"/>
      <c r="AI18" s="8"/>
      <c r="AJ18" s="9"/>
      <c r="AL18" s="8"/>
      <c r="AM18" s="9"/>
      <c r="AO18" s="8"/>
      <c r="AP18" s="9"/>
      <c r="AR18" s="8"/>
      <c r="AS18" s="9"/>
      <c r="AU18" s="8"/>
      <c r="AV18" s="9"/>
      <c r="AX18" s="8"/>
      <c r="AY18" s="9"/>
      <c r="BA18" s="8"/>
      <c r="BB18" s="9"/>
      <c r="BD18" s="8"/>
      <c r="BE18" s="9"/>
      <c r="BG18" s="8"/>
      <c r="BH18" s="9"/>
      <c r="BJ18" s="8"/>
      <c r="BK18" s="9"/>
      <c r="BM18" s="8"/>
      <c r="BN18" s="9"/>
      <c r="BP18" s="8"/>
      <c r="BQ18" s="9"/>
      <c r="BS18" s="8"/>
      <c r="BT18" s="9"/>
      <c r="BV18" s="8"/>
      <c r="BW18" s="9"/>
      <c r="BY18" s="8"/>
      <c r="BZ18" s="9"/>
      <c r="CB18" s="8"/>
      <c r="CC18" s="9"/>
      <c r="CE18" s="8"/>
      <c r="CF18" s="9"/>
      <c r="CH18" s="8"/>
      <c r="CI18" s="9"/>
      <c r="CK18" s="8"/>
      <c r="CL18" s="9"/>
      <c r="CN18" s="8"/>
      <c r="CO18" s="9"/>
      <c r="CQ18" s="8"/>
      <c r="CR18" s="9"/>
      <c r="CT18" s="8"/>
      <c r="CU18" s="9"/>
      <c r="CW18" s="8"/>
      <c r="CX18" s="9"/>
      <c r="CZ18" s="8"/>
      <c r="DA18" s="9"/>
    </row>
    <row r="19" spans="1:105" s="61" customFormat="1" ht="15" customHeight="1">
      <c r="A19" s="59" t="s">
        <v>52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60"/>
      <c r="CI19" s="60"/>
      <c r="CL19" s="60"/>
      <c r="CO19" s="60"/>
      <c r="CR19" s="60"/>
      <c r="CU19" s="60"/>
      <c r="CX19" s="60"/>
      <c r="DA19" s="60"/>
    </row>
    <row r="20" spans="1:105" s="64" customFormat="1" ht="12.75" customHeight="1">
      <c r="A20" s="62" t="s">
        <v>36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3"/>
      <c r="CI20" s="63"/>
      <c r="CL20" s="63"/>
      <c r="CO20" s="63"/>
      <c r="CR20" s="63"/>
      <c r="CU20" s="63"/>
      <c r="CX20" s="63"/>
      <c r="DA20" s="63"/>
    </row>
    <row r="21" spans="1:105" s="66" customFormat="1" ht="15" customHeight="1">
      <c r="A21" s="59" t="s">
        <v>53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65"/>
      <c r="CI21" s="65"/>
      <c r="CL21" s="65"/>
      <c r="CO21" s="65"/>
      <c r="CR21" s="65"/>
      <c r="CU21" s="65"/>
      <c r="CX21" s="65"/>
      <c r="DA21" s="65"/>
    </row>
    <row r="22" spans="1:105" s="66" customFormat="1" ht="15" customHeight="1">
      <c r="A22" s="59" t="s">
        <v>54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65"/>
      <c r="CI22" s="65"/>
      <c r="CL22" s="65"/>
      <c r="CO22" s="65"/>
      <c r="CR22" s="65"/>
      <c r="CU22" s="65"/>
      <c r="CX22" s="65"/>
      <c r="DA22" s="65"/>
    </row>
    <row r="23" spans="1:105" ht="27" customHeight="1">
      <c r="A23" s="98" t="s">
        <v>59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98"/>
      <c r="CV23" s="98"/>
      <c r="CW23" s="98"/>
      <c r="CX23" s="98"/>
      <c r="CY23" s="98"/>
      <c r="CZ23" s="98"/>
    </row>
    <row r="24" spans="1:105" ht="12" customHeight="1">
      <c r="A24" s="95"/>
    </row>
    <row r="25" spans="1:105" ht="12" customHeight="1"/>
    <row r="26" spans="1:105" ht="12" customHeight="1"/>
    <row r="27" spans="1:105" ht="12" customHeight="1"/>
    <row r="28" spans="1:105" ht="12" customHeight="1"/>
    <row r="29" spans="1:105" ht="12" customHeight="1"/>
    <row r="30" spans="1:105" ht="12" customHeight="1">
      <c r="A30" s="4"/>
    </row>
    <row r="31" spans="1:105" ht="12" customHeight="1"/>
    <row r="32" spans="1:105" ht="12.75" customHeight="1"/>
    <row r="33" spans="1:103" ht="12.75" customHeight="1">
      <c r="B33" s="6"/>
    </row>
    <row r="34" spans="1:103" ht="12.75" customHeight="1">
      <c r="B34" s="16">
        <v>236194</v>
      </c>
    </row>
    <row r="35" spans="1:103" ht="12.75" customHeight="1">
      <c r="B35" s="16">
        <v>13471</v>
      </c>
    </row>
    <row r="36" spans="1:103" ht="12.75" customHeight="1">
      <c r="B36" s="16">
        <v>298985</v>
      </c>
      <c r="V36" s="13"/>
      <c r="Y36" s="13"/>
    </row>
    <row r="37" spans="1:103" ht="12.75" customHeight="1">
      <c r="B37" s="16">
        <v>262000</v>
      </c>
      <c r="V37" s="12"/>
      <c r="Y37" s="12"/>
      <c r="AD37" s="14"/>
      <c r="AE37" s="15"/>
      <c r="AH37" s="11"/>
      <c r="AK37" s="11"/>
      <c r="AN37" s="11"/>
      <c r="AQ37" s="11"/>
      <c r="AT37" s="11"/>
      <c r="AW37" s="11"/>
      <c r="AZ37" s="11"/>
      <c r="BC37" s="11"/>
      <c r="BF37" s="11"/>
      <c r="BI37" s="11"/>
      <c r="BL37" s="11"/>
      <c r="BO37" s="11"/>
      <c r="BR37" s="11"/>
      <c r="BU37" s="11"/>
      <c r="BX37" s="11"/>
      <c r="CA37" s="11"/>
      <c r="CD37" s="11"/>
      <c r="CG37" s="11"/>
      <c r="CJ37" s="11"/>
      <c r="CM37" s="11"/>
      <c r="CP37" s="11"/>
      <c r="CS37" s="11"/>
      <c r="CV37" s="11"/>
      <c r="CY37" s="11"/>
    </row>
    <row r="38" spans="1:103" ht="12.75" customHeight="1">
      <c r="B38" s="16">
        <v>146615</v>
      </c>
      <c r="V38" s="12"/>
      <c r="Y38" s="12"/>
      <c r="AD38" s="14"/>
      <c r="AE38" s="15"/>
      <c r="AH38" s="15"/>
      <c r="AK38" s="15"/>
      <c r="AN38" s="15"/>
      <c r="AQ38" s="15"/>
      <c r="AT38" s="15"/>
      <c r="AW38" s="15"/>
      <c r="AZ38" s="15"/>
      <c r="BC38" s="15"/>
      <c r="BF38" s="15"/>
      <c r="BI38" s="15"/>
      <c r="BL38" s="15"/>
      <c r="BO38" s="15"/>
      <c r="BR38" s="15"/>
      <c r="BU38" s="15"/>
      <c r="BX38" s="15"/>
      <c r="CA38" s="15"/>
      <c r="CD38" s="15"/>
      <c r="CG38" s="15"/>
      <c r="CJ38" s="15"/>
      <c r="CM38" s="15"/>
      <c r="CP38" s="15"/>
      <c r="CS38" s="15"/>
      <c r="CV38" s="15"/>
      <c r="CY38" s="15"/>
    </row>
    <row r="39" spans="1:103" ht="12.75" customHeight="1">
      <c r="B39" s="16">
        <v>38369</v>
      </c>
      <c r="V39" s="12"/>
      <c r="Y39" s="12"/>
      <c r="AD39" s="14"/>
      <c r="AE39" s="15"/>
      <c r="AH39" s="15"/>
      <c r="AK39" s="15"/>
      <c r="AN39" s="15"/>
      <c r="AQ39" s="15"/>
      <c r="AT39" s="15"/>
      <c r="AW39" s="15"/>
      <c r="AZ39" s="15"/>
      <c r="BC39" s="15"/>
      <c r="BF39" s="15"/>
      <c r="BI39" s="15"/>
      <c r="BL39" s="15"/>
      <c r="BO39" s="15"/>
      <c r="BR39" s="15"/>
      <c r="BU39" s="15"/>
      <c r="BX39" s="15"/>
      <c r="CA39" s="15"/>
      <c r="CD39" s="15"/>
      <c r="CG39" s="15"/>
      <c r="CJ39" s="15"/>
      <c r="CM39" s="15"/>
      <c r="CP39" s="15"/>
      <c r="CS39" s="15"/>
      <c r="CV39" s="15"/>
      <c r="CY39" s="15"/>
    </row>
    <row r="40" spans="1:103" ht="12.75" customHeight="1">
      <c r="B40" s="17">
        <v>87413</v>
      </c>
      <c r="V40" s="12"/>
      <c r="Y40" s="12"/>
      <c r="AD40" s="14"/>
      <c r="AE40" s="15"/>
      <c r="AH40" s="15"/>
      <c r="AK40" s="15"/>
      <c r="AN40" s="15"/>
      <c r="AQ40" s="15"/>
      <c r="AT40" s="15"/>
      <c r="AW40" s="15"/>
      <c r="AZ40" s="15"/>
      <c r="BC40" s="15"/>
      <c r="BF40" s="15"/>
      <c r="BI40" s="15"/>
      <c r="BL40" s="15"/>
      <c r="BO40" s="15"/>
      <c r="BR40" s="15"/>
      <c r="BU40" s="15"/>
      <c r="BX40" s="15"/>
      <c r="CA40" s="15"/>
      <c r="CD40" s="15"/>
      <c r="CG40" s="15"/>
      <c r="CJ40" s="15"/>
      <c r="CM40" s="15"/>
      <c r="CP40" s="15"/>
      <c r="CS40" s="15"/>
      <c r="CV40" s="15"/>
      <c r="CY40" s="15"/>
    </row>
    <row r="41" spans="1:103" ht="12.75" customHeight="1">
      <c r="V41" s="12"/>
      <c r="Y41" s="12"/>
      <c r="AD41" s="14"/>
      <c r="AE41" s="15"/>
      <c r="AH41" s="15"/>
      <c r="AK41" s="15"/>
      <c r="AN41" s="15"/>
      <c r="AQ41" s="15"/>
      <c r="AT41" s="15"/>
      <c r="AW41" s="15"/>
      <c r="AZ41" s="15"/>
      <c r="BC41" s="15"/>
      <c r="BF41" s="15"/>
      <c r="BI41" s="15"/>
      <c r="BL41" s="15"/>
      <c r="BO41" s="15"/>
      <c r="BR41" s="15"/>
      <c r="BU41" s="15"/>
      <c r="BX41" s="15"/>
      <c r="CA41" s="15"/>
      <c r="CD41" s="15"/>
      <c r="CG41" s="15"/>
      <c r="CJ41" s="15"/>
      <c r="CM41" s="15"/>
      <c r="CP41" s="15"/>
      <c r="CS41" s="15"/>
      <c r="CV41" s="15"/>
      <c r="CY41" s="15"/>
    </row>
    <row r="42" spans="1:103" ht="12.75" customHeight="1">
      <c r="V42" s="12"/>
      <c r="Y42" s="12"/>
      <c r="AD42" s="14"/>
      <c r="AE42" s="15"/>
      <c r="AH42" s="15"/>
      <c r="AK42" s="15"/>
      <c r="AN42" s="15"/>
      <c r="AQ42" s="15"/>
      <c r="AT42" s="15"/>
      <c r="AW42" s="15"/>
      <c r="AZ42" s="15"/>
      <c r="BC42" s="15"/>
      <c r="BF42" s="15"/>
      <c r="BI42" s="15"/>
      <c r="BL42" s="15"/>
      <c r="BO42" s="15"/>
      <c r="BR42" s="15"/>
      <c r="BU42" s="15"/>
      <c r="BX42" s="15"/>
      <c r="CA42" s="15"/>
      <c r="CD42" s="15"/>
      <c r="CG42" s="15"/>
      <c r="CJ42" s="15"/>
      <c r="CM42" s="15"/>
      <c r="CP42" s="15"/>
      <c r="CS42" s="15"/>
      <c r="CV42" s="15"/>
      <c r="CY42" s="15"/>
    </row>
    <row r="43" spans="1:103" ht="12.75" customHeight="1">
      <c r="A43" s="12"/>
      <c r="AD43" s="14"/>
      <c r="AE43" s="15"/>
      <c r="AH43" s="15"/>
      <c r="AK43" s="15"/>
      <c r="AN43" s="15"/>
      <c r="AQ43" s="15"/>
      <c r="AT43" s="15"/>
      <c r="AW43" s="15"/>
      <c r="AZ43" s="15"/>
      <c r="BC43" s="15"/>
      <c r="BF43" s="15"/>
      <c r="BI43" s="15"/>
      <c r="BL43" s="15"/>
      <c r="BO43" s="15"/>
      <c r="BR43" s="15"/>
      <c r="BU43" s="15"/>
      <c r="BX43" s="15"/>
      <c r="CA43" s="15"/>
      <c r="CD43" s="15"/>
      <c r="CG43" s="15"/>
      <c r="CJ43" s="15"/>
      <c r="CM43" s="15"/>
      <c r="CP43" s="15"/>
      <c r="CS43" s="15"/>
      <c r="CV43" s="15"/>
      <c r="CY43" s="15"/>
    </row>
    <row r="44" spans="1:103" ht="12.75" customHeight="1">
      <c r="A44" s="2"/>
      <c r="AB44" s="1"/>
      <c r="AC44" s="2"/>
      <c r="AD44" s="1"/>
      <c r="AE44" s="15"/>
    </row>
    <row r="45" spans="1:103" ht="12.75" customHeight="1">
      <c r="A45" s="2"/>
    </row>
    <row r="46" spans="1:103" ht="12.75" customHeight="1"/>
    <row r="47" spans="1:103" ht="12.75" customHeight="1"/>
    <row r="48" spans="1:103" ht="12.75" customHeight="1"/>
    <row r="49" spans="1:105" ht="12.75" customHeight="1"/>
    <row r="50" spans="1:105" ht="12.75" customHeight="1"/>
    <row r="51" spans="1:105" ht="12.75" customHeight="1"/>
    <row r="52" spans="1:105" ht="12.75" customHeight="1"/>
    <row r="53" spans="1:105" ht="12.75" customHeight="1"/>
    <row r="54" spans="1:105" ht="12.75" customHeight="1"/>
    <row r="55" spans="1:105" ht="12.75" customHeight="1"/>
    <row r="56" spans="1:105" ht="12.75" customHeight="1">
      <c r="A56" s="25" t="s">
        <v>8</v>
      </c>
    </row>
    <row r="57" spans="1:105" s="57" customFormat="1" ht="15" customHeight="1">
      <c r="A57" s="96" t="s">
        <v>60</v>
      </c>
      <c r="C57" s="58"/>
      <c r="D57" s="58"/>
      <c r="F57" s="58"/>
      <c r="G57" s="58"/>
      <c r="I57" s="58"/>
      <c r="J57" s="58"/>
      <c r="L57" s="58"/>
      <c r="M57" s="58"/>
      <c r="O57" s="58"/>
      <c r="P57" s="58"/>
      <c r="R57" s="58"/>
      <c r="S57" s="58"/>
      <c r="U57" s="58"/>
      <c r="V57" s="58"/>
      <c r="X57" s="58"/>
      <c r="Y57" s="58"/>
      <c r="AA57" s="58"/>
      <c r="AB57" s="58"/>
      <c r="AD57" s="58"/>
      <c r="AG57" s="58"/>
      <c r="AJ57" s="58"/>
      <c r="AM57" s="58"/>
      <c r="AP57" s="58"/>
      <c r="AS57" s="58"/>
      <c r="AV57" s="58"/>
      <c r="AY57" s="58"/>
      <c r="BB57" s="58"/>
      <c r="BE57" s="58"/>
      <c r="BH57" s="58"/>
      <c r="BK57" s="58"/>
      <c r="BN57" s="58"/>
      <c r="BQ57" s="58"/>
      <c r="BT57" s="58"/>
      <c r="BW57" s="58"/>
      <c r="BZ57" s="58"/>
      <c r="CC57" s="58"/>
      <c r="CF57" s="58"/>
      <c r="CI57" s="58"/>
      <c r="CL57" s="58"/>
      <c r="CO57" s="58"/>
      <c r="CR57" s="58"/>
      <c r="CU57" s="58"/>
      <c r="CX57" s="58"/>
      <c r="DA57" s="58"/>
    </row>
    <row r="58" spans="1:105" s="57" customFormat="1" ht="15" customHeight="1">
      <c r="A58" s="25" t="s">
        <v>63</v>
      </c>
      <c r="C58" s="58"/>
      <c r="D58" s="58"/>
      <c r="F58" s="58"/>
      <c r="G58" s="58"/>
      <c r="I58" s="58"/>
      <c r="J58" s="58"/>
      <c r="L58" s="58"/>
      <c r="M58" s="58"/>
      <c r="O58" s="58"/>
      <c r="P58" s="58"/>
      <c r="R58" s="58"/>
      <c r="S58" s="58"/>
      <c r="U58" s="58"/>
      <c r="V58" s="58"/>
      <c r="X58" s="58"/>
      <c r="Y58" s="58"/>
      <c r="AA58" s="58"/>
      <c r="AB58" s="58"/>
      <c r="AD58" s="58"/>
      <c r="AG58" s="58"/>
      <c r="AJ58" s="58"/>
      <c r="AM58" s="58"/>
      <c r="AP58" s="58"/>
      <c r="AS58" s="58"/>
      <c r="AV58" s="58"/>
      <c r="AY58" s="58"/>
      <c r="BB58" s="58"/>
      <c r="BE58" s="58"/>
      <c r="BH58" s="58"/>
      <c r="BK58" s="58"/>
      <c r="BN58" s="58"/>
      <c r="BQ58" s="58"/>
      <c r="BT58" s="58"/>
      <c r="BW58" s="58"/>
      <c r="BZ58" s="58"/>
      <c r="CC58" s="58"/>
      <c r="CF58" s="58"/>
      <c r="CI58" s="58"/>
      <c r="CL58" s="58"/>
      <c r="CO58" s="58"/>
      <c r="CR58" s="58"/>
      <c r="CU58" s="58"/>
      <c r="CX58" s="58"/>
      <c r="DA58" s="58"/>
    </row>
    <row r="59" spans="1:105" ht="12.75" customHeight="1"/>
    <row r="60" spans="1:105" ht="12.75" customHeight="1"/>
    <row r="61" spans="1:105" ht="12.75" customHeight="1"/>
    <row r="62" spans="1:105" ht="12.75" customHeight="1"/>
    <row r="63" spans="1:105" ht="12.75" customHeight="1"/>
    <row r="64" spans="1:10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</sheetData>
  <mergeCells count="24">
    <mergeCell ref="BV6:BW6"/>
    <mergeCell ref="BS6:BT6"/>
    <mergeCell ref="CN6:CO6"/>
    <mergeCell ref="CK6:CL6"/>
    <mergeCell ref="CQ6:CR6"/>
    <mergeCell ref="BY6:BZ6"/>
    <mergeCell ref="CH6:CI6"/>
    <mergeCell ref="CE6:CF6"/>
    <mergeCell ref="CW6:CX6"/>
    <mergeCell ref="CT6:CU6"/>
    <mergeCell ref="A23:CZ23"/>
    <mergeCell ref="AL6:AM6"/>
    <mergeCell ref="AO6:AP6"/>
    <mergeCell ref="AR6:AS6"/>
    <mergeCell ref="AU6:AV6"/>
    <mergeCell ref="AX6:AY6"/>
    <mergeCell ref="CZ6:DA6"/>
    <mergeCell ref="BA6:BB6"/>
    <mergeCell ref="BD6:BE6"/>
    <mergeCell ref="BG6:BH6"/>
    <mergeCell ref="CB6:CC6"/>
    <mergeCell ref="BJ6:BK6"/>
    <mergeCell ref="BM6:BN6"/>
    <mergeCell ref="BP6:BQ6"/>
  </mergeCells>
  <hyperlinks>
    <hyperlink ref="A57" r:id="rId1" xr:uid="{00000000-0004-0000-0000-000000000000}"/>
  </hyperlinks>
  <printOptions horizontalCentered="1"/>
  <pageMargins left="0.5" right="0.5" top="0.5" bottom="0.5" header="0.3" footer="0.3"/>
  <pageSetup scale="8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2" workbookViewId="0">
      <selection activeCell="I3" sqref="I3:I9"/>
    </sheetView>
  </sheetViews>
  <sheetFormatPr defaultRowHeight="12.75"/>
  <cols>
    <col min="1" max="1" width="23.85546875" customWidth="1"/>
    <col min="2" max="6" width="10.7109375" customWidth="1"/>
  </cols>
  <sheetData>
    <row r="1" spans="1:9" ht="17.25" customHeight="1"/>
    <row r="2" spans="1:9" ht="17.25" customHeight="1">
      <c r="B2" s="21">
        <v>2017</v>
      </c>
      <c r="C2" s="21">
        <v>2018</v>
      </c>
      <c r="D2" s="21">
        <v>2019</v>
      </c>
      <c r="E2" s="21">
        <v>2020</v>
      </c>
      <c r="F2" s="21">
        <v>2021</v>
      </c>
      <c r="G2" s="21">
        <v>2022</v>
      </c>
      <c r="H2" s="21">
        <v>2023</v>
      </c>
      <c r="I2" s="21">
        <v>2024</v>
      </c>
    </row>
    <row r="3" spans="1:9" ht="17.25" customHeight="1">
      <c r="A3" s="21" t="s">
        <v>42</v>
      </c>
      <c r="B3" s="22">
        <v>244458</v>
      </c>
      <c r="C3" s="22">
        <v>234396</v>
      </c>
      <c r="D3" s="67">
        <v>237884</v>
      </c>
      <c r="E3" s="67">
        <v>240526</v>
      </c>
      <c r="F3" s="75">
        <v>236784</v>
      </c>
      <c r="G3">
        <v>239318</v>
      </c>
      <c r="H3" s="75">
        <v>241374</v>
      </c>
      <c r="I3" s="75">
        <v>234654</v>
      </c>
    </row>
    <row r="4" spans="1:9" ht="17.25" customHeight="1">
      <c r="A4" s="21" t="s">
        <v>43</v>
      </c>
      <c r="B4" s="22">
        <v>17255</v>
      </c>
      <c r="C4" s="22">
        <v>16158</v>
      </c>
      <c r="D4" s="67">
        <v>12972</v>
      </c>
      <c r="E4" s="67">
        <v>12694</v>
      </c>
      <c r="F4" s="78">
        <v>12158</v>
      </c>
      <c r="G4">
        <v>14985</v>
      </c>
      <c r="H4" s="78">
        <v>17546</v>
      </c>
      <c r="I4" s="78">
        <v>15567</v>
      </c>
    </row>
    <row r="5" spans="1:9" ht="17.25" customHeight="1">
      <c r="A5" s="21" t="s">
        <v>44</v>
      </c>
      <c r="B5" s="22">
        <v>480293</v>
      </c>
      <c r="C5" s="22">
        <v>503619</v>
      </c>
      <c r="D5" s="67">
        <v>520006</v>
      </c>
      <c r="E5" s="67">
        <v>517257</v>
      </c>
      <c r="F5" s="81">
        <v>489989</v>
      </c>
      <c r="G5">
        <v>504955</v>
      </c>
      <c r="H5" s="81">
        <v>518652</v>
      </c>
      <c r="I5" s="81">
        <v>549215</v>
      </c>
    </row>
    <row r="6" spans="1:9" ht="17.25" customHeight="1">
      <c r="A6" s="21" t="s">
        <v>45</v>
      </c>
      <c r="B6" s="22">
        <v>275261</v>
      </c>
      <c r="C6" s="22">
        <v>282266</v>
      </c>
      <c r="D6" s="67">
        <v>284080</v>
      </c>
      <c r="E6" s="67">
        <v>277630</v>
      </c>
      <c r="F6" s="78">
        <v>295564</v>
      </c>
      <c r="G6">
        <v>371352</v>
      </c>
      <c r="H6" s="78">
        <v>323104</v>
      </c>
      <c r="I6" s="78">
        <v>367022</v>
      </c>
    </row>
    <row r="7" spans="1:9" ht="17.25" customHeight="1">
      <c r="A7" s="21" t="s">
        <v>46</v>
      </c>
      <c r="B7" s="22">
        <v>227892</v>
      </c>
      <c r="C7" s="22">
        <v>233870</v>
      </c>
      <c r="D7" s="67">
        <v>234846</v>
      </c>
      <c r="E7" s="67">
        <v>227374</v>
      </c>
      <c r="F7" s="81">
        <v>179212</v>
      </c>
      <c r="G7">
        <v>221433</v>
      </c>
      <c r="H7" s="81">
        <v>233423</v>
      </c>
      <c r="I7" s="81">
        <v>248062</v>
      </c>
    </row>
    <row r="8" spans="1:9" ht="17.25" customHeight="1">
      <c r="A8" s="21" t="s">
        <v>47</v>
      </c>
      <c r="B8" s="22">
        <v>44315</v>
      </c>
      <c r="C8" s="22">
        <v>44335</v>
      </c>
      <c r="D8" s="67">
        <v>46139</v>
      </c>
      <c r="E8" s="67">
        <v>45999</v>
      </c>
      <c r="F8" s="78">
        <v>52576</v>
      </c>
      <c r="G8">
        <v>53698</v>
      </c>
      <c r="H8" s="78">
        <v>59188</v>
      </c>
      <c r="I8" s="78">
        <v>62605</v>
      </c>
    </row>
    <row r="9" spans="1:9" ht="17.25" customHeight="1">
      <c r="A9" s="21" t="s">
        <v>48</v>
      </c>
      <c r="B9" s="22">
        <v>104559</v>
      </c>
      <c r="C9" s="22">
        <v>110270</v>
      </c>
      <c r="D9" s="67">
        <v>125959</v>
      </c>
      <c r="E9" s="67">
        <v>116706</v>
      </c>
      <c r="F9" s="83">
        <v>156510</v>
      </c>
      <c r="G9">
        <v>78098</v>
      </c>
      <c r="H9" s="83">
        <v>145861</v>
      </c>
      <c r="I9" s="83">
        <v>178183</v>
      </c>
    </row>
    <row r="10" spans="1:9">
      <c r="E10" s="67"/>
      <c r="F10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Revenues by Source</vt:lpstr>
      <vt:lpstr>Data for Chart</vt:lpstr>
      <vt:lpstr>'Revenues by Source'!Print_Area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Gahn, Sandra W [I RES]</dc:creator>
  <cp:lastModifiedBy>Andringa, Chris [I RES]</cp:lastModifiedBy>
  <cp:lastPrinted>2021-08-23T17:48:40Z</cp:lastPrinted>
  <dcterms:created xsi:type="dcterms:W3CDTF">1998-12-10T03:05:04Z</dcterms:created>
  <dcterms:modified xsi:type="dcterms:W3CDTF">2025-03-03T17:48:28Z</dcterms:modified>
</cp:coreProperties>
</file>