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R Staff\Fact Book\Fact Book Pages 2024-25\__Ready for Review\"/>
    </mc:Choice>
  </mc:AlternateContent>
  <xr:revisionPtr revIDLastSave="0" documentId="13_ncr:1_{106E5098-083A-400B-A4B9-B63342C6E696}" xr6:coauthVersionLast="47" xr6:coauthVersionMax="47" xr10:uidLastSave="{00000000-0000-0000-0000-000000000000}"/>
  <bookViews>
    <workbookView xWindow="29190" yWindow="390" windowWidth="18720" windowHeight="15915" xr2:uid="{00000000-000D-0000-FFFF-FFFF00000000}"/>
  </bookViews>
  <sheets>
    <sheet name="Departmental Data Degrees" sheetId="1" r:id="rId1"/>
  </sheets>
  <definedNames>
    <definedName name="_xlnm.Print_Area" localSheetId="0">'Departmental Data Degrees'!$A$1:$H$167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1" l="1"/>
  <c r="E24" i="1"/>
  <c r="C75" i="1" l="1"/>
  <c r="E91" i="1" l="1"/>
  <c r="E74" i="1"/>
  <c r="E14" i="1"/>
  <c r="E21" i="1" l="1"/>
  <c r="E130" i="1" l="1"/>
  <c r="G35" i="1"/>
  <c r="E22" i="1"/>
  <c r="E104" i="1" l="1"/>
  <c r="E105" i="1"/>
  <c r="E106" i="1"/>
  <c r="E103" i="1"/>
  <c r="E110" i="1"/>
  <c r="C35" i="1"/>
  <c r="G25" i="1" l="1"/>
  <c r="E8" i="1" l="1"/>
  <c r="E99" i="1"/>
  <c r="E98" i="1"/>
  <c r="E96" i="1"/>
  <c r="E95" i="1"/>
  <c r="E94" i="1"/>
  <c r="E93" i="1"/>
  <c r="E92" i="1"/>
  <c r="E90" i="1"/>
  <c r="E89" i="1"/>
  <c r="E88" i="1"/>
  <c r="E82" i="1"/>
  <c r="E81" i="1"/>
  <c r="E79" i="1"/>
  <c r="E73" i="1"/>
  <c r="E72" i="1"/>
  <c r="E71" i="1"/>
  <c r="E70" i="1"/>
  <c r="E68" i="1"/>
  <c r="E58" i="1"/>
  <c r="E57" i="1"/>
  <c r="E56" i="1"/>
  <c r="E55" i="1"/>
  <c r="E54" i="1"/>
  <c r="E53" i="1"/>
  <c r="E52" i="1"/>
  <c r="E51" i="1"/>
  <c r="E50" i="1"/>
  <c r="E49" i="1"/>
  <c r="E45" i="1"/>
  <c r="E44" i="1"/>
  <c r="E43" i="1"/>
  <c r="E42" i="1"/>
  <c r="E41" i="1"/>
  <c r="E40" i="1"/>
  <c r="E39" i="1"/>
  <c r="E38" i="1"/>
  <c r="E29" i="1"/>
  <c r="E31" i="1"/>
  <c r="E32" i="1"/>
  <c r="E33" i="1"/>
  <c r="E34" i="1"/>
  <c r="E28" i="1"/>
  <c r="E19" i="1"/>
  <c r="E18" i="1"/>
  <c r="E17" i="1"/>
  <c r="E16" i="1"/>
  <c r="E15" i="1"/>
  <c r="E13" i="1"/>
  <c r="E12" i="1"/>
  <c r="E11" i="1"/>
  <c r="E10" i="1"/>
  <c r="E9" i="1"/>
  <c r="D59" i="1"/>
  <c r="E84" i="1"/>
  <c r="E80" i="1"/>
  <c r="E83" i="1"/>
  <c r="E67" i="1"/>
  <c r="E20" i="1"/>
  <c r="E69" i="1"/>
  <c r="E97" i="1"/>
  <c r="E30" i="1" l="1"/>
  <c r="D35" i="1"/>
  <c r="E35" i="1" s="1"/>
  <c r="G75" i="1"/>
  <c r="H46" i="1" l="1"/>
  <c r="C25" i="1" l="1"/>
  <c r="H35" i="1" l="1"/>
  <c r="H126" i="1" l="1"/>
  <c r="G126" i="1"/>
  <c r="F126" i="1"/>
  <c r="F128" i="1" s="1"/>
  <c r="F132" i="1" s="1"/>
  <c r="D126" i="1"/>
  <c r="C126" i="1"/>
  <c r="H107" i="1"/>
  <c r="G107" i="1"/>
  <c r="D107" i="1"/>
  <c r="C107" i="1"/>
  <c r="H100" i="1"/>
  <c r="G100" i="1"/>
  <c r="D100" i="1"/>
  <c r="C100" i="1"/>
  <c r="H85" i="1"/>
  <c r="G85" i="1"/>
  <c r="D85" i="1"/>
  <c r="C85" i="1"/>
  <c r="H75" i="1"/>
  <c r="D75" i="1"/>
  <c r="H59" i="1"/>
  <c r="G59" i="1"/>
  <c r="C59" i="1"/>
  <c r="G46" i="1"/>
  <c r="D46" i="1"/>
  <c r="C46" i="1"/>
  <c r="H25" i="1"/>
  <c r="D25" i="1"/>
  <c r="C111" i="1" l="1"/>
  <c r="C128" i="1" s="1"/>
  <c r="E107" i="1"/>
  <c r="E100" i="1"/>
  <c r="E59" i="1"/>
  <c r="G111" i="1"/>
  <c r="G128" i="1" s="1"/>
  <c r="G132" i="1" s="1"/>
  <c r="E46" i="1"/>
  <c r="D111" i="1"/>
  <c r="D128" i="1" s="1"/>
  <c r="E85" i="1"/>
  <c r="H111" i="1"/>
  <c r="H128" i="1" s="1"/>
  <c r="H132" i="1" s="1"/>
  <c r="E25" i="1"/>
  <c r="D132" i="1" l="1"/>
  <c r="E111" i="1"/>
  <c r="E75" i="1"/>
  <c r="E128" i="1" l="1"/>
  <c r="E132" i="1" s="1"/>
  <c r="C1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Dobbe, Nadine K [I RES]</author>
  </authors>
  <commentList>
    <comment ref="A8" authorId="0" shapeId="0" xr:uid="{00000000-0006-0000-0000-000001000000}">
      <text>
        <r>
          <rPr>
            <sz val="9"/>
            <color indexed="81"/>
            <rFont val="Tahoma"/>
            <family val="2"/>
          </rPr>
          <t>Environ Sci Ag, Seed Science</t>
        </r>
      </text>
    </comment>
    <comment ref="A21" authorId="0" shapeId="0" xr:uid="{00000000-0006-0000-0000-000003000000}">
      <text>
        <r>
          <rPr>
            <sz val="9"/>
            <color indexed="81"/>
            <rFont val="Tahoma"/>
            <family val="2"/>
          </rPr>
          <t>includes Plant Path and Microbiology</t>
        </r>
      </text>
    </comment>
    <comment ref="A30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includes Actuarial Science
</t>
        </r>
      </text>
    </comment>
    <comment ref="A74" authorId="0" shapeId="0" xr:uid="{00000000-0006-0000-0000-000005000000}">
      <text>
        <r>
          <rPr>
            <sz val="9"/>
            <color indexed="81"/>
            <rFont val="Tahoma"/>
            <family val="2"/>
          </rPr>
          <t>includes Family &amp; Consumer Sciences</t>
        </r>
      </text>
    </comment>
    <comment ref="A84" authorId="0" shapeId="0" xr:uid="{00000000-0006-0000-0000-000006000000}">
      <text>
        <r>
          <rPr>
            <sz val="9"/>
            <color indexed="81"/>
            <rFont val="Tahoma"/>
            <family val="2"/>
          </rPr>
          <t>Includes International Studies and Anthropology</t>
        </r>
      </text>
    </comment>
    <comment ref="A110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Includes Women and Gender Studies and Data Science
</t>
        </r>
      </text>
    </comment>
    <comment ref="A130" authorId="0" shapeId="0" xr:uid="{00000000-0006-0000-0000-000008000000}">
      <text>
        <r>
          <rPr>
            <sz val="8"/>
            <color indexed="81"/>
            <rFont val="Tahoma"/>
            <family val="2"/>
          </rPr>
          <t xml:space="preserve">includes Environmental Studies (2nd Majors); and programs classified as university interdiciplinary
</t>
        </r>
      </text>
    </comment>
  </commentList>
</comments>
</file>

<file path=xl/sharedStrings.xml><?xml version="1.0" encoding="utf-8"?>
<sst xmlns="http://schemas.openxmlformats.org/spreadsheetml/2006/main" count="144" uniqueCount="121">
  <si>
    <t>Departmental Data within College: Degrees Awarded</t>
  </si>
  <si>
    <r>
      <t>COLLEGE/DEPARTMENT</t>
    </r>
    <r>
      <rPr>
        <vertAlign val="superscript"/>
        <sz val="9"/>
        <rFont val="Univers 55"/>
        <family val="2"/>
      </rPr>
      <t>1</t>
    </r>
  </si>
  <si>
    <r>
      <t>DEGREES</t>
    </r>
    <r>
      <rPr>
        <vertAlign val="superscript"/>
        <sz val="9"/>
        <rFont val="Univers 55"/>
        <family val="2"/>
      </rPr>
      <t>2</t>
    </r>
  </si>
  <si>
    <r>
      <t>2ND MAJOR</t>
    </r>
    <r>
      <rPr>
        <vertAlign val="superscript"/>
        <sz val="9"/>
        <rFont val="Univers 55"/>
        <family val="2"/>
      </rPr>
      <t>3</t>
    </r>
  </si>
  <si>
    <r>
      <t>DEPT MAJORS</t>
    </r>
    <r>
      <rPr>
        <vertAlign val="superscript"/>
        <sz val="9"/>
        <rFont val="Univers 55"/>
        <family val="2"/>
      </rPr>
      <t>4</t>
    </r>
  </si>
  <si>
    <t>MASTER'S</t>
  </si>
  <si>
    <t>PH D</t>
  </si>
  <si>
    <t>Agriculture and Life Sciences</t>
  </si>
  <si>
    <t>Ag/Biosystems Engr</t>
  </si>
  <si>
    <t>Ag Education/Studies</t>
  </si>
  <si>
    <t>Agronomy</t>
  </si>
  <si>
    <t>Animal Science</t>
  </si>
  <si>
    <t>Bioch/Bioph Molc Biol</t>
  </si>
  <si>
    <t>Ecol Evol/Org Biol</t>
  </si>
  <si>
    <t>Economics</t>
  </si>
  <si>
    <t>Food Sci/Human Nutr</t>
  </si>
  <si>
    <t>Horticulture</t>
  </si>
  <si>
    <t>Nat Res Ecol &amp; Mgmt</t>
  </si>
  <si>
    <t>Sociology</t>
  </si>
  <si>
    <t>Biology Majors</t>
  </si>
  <si>
    <t>Business</t>
  </si>
  <si>
    <t>Accounting</t>
  </si>
  <si>
    <t>Finance</t>
  </si>
  <si>
    <t>Marketing</t>
  </si>
  <si>
    <t xml:space="preserve">  Business Total</t>
  </si>
  <si>
    <t>Design</t>
  </si>
  <si>
    <t>Architecture</t>
  </si>
  <si>
    <t>Community/Region Plan</t>
  </si>
  <si>
    <t>Landscape Architecture</t>
  </si>
  <si>
    <t>Design – General</t>
  </si>
  <si>
    <t xml:space="preserve">  Design Total</t>
  </si>
  <si>
    <t>Engineering</t>
  </si>
  <si>
    <t>Aero Engr/Engr Mech</t>
  </si>
  <si>
    <t>Chem/Bio Engr</t>
  </si>
  <si>
    <t>Civil/Constr/Envir Engr</t>
  </si>
  <si>
    <t>Electr/Computer Engr</t>
  </si>
  <si>
    <t>Indust Manuf/Sys Engr</t>
  </si>
  <si>
    <t>Materials Science/Engr</t>
  </si>
  <si>
    <t>Mechanical Engr</t>
  </si>
  <si>
    <t>Engineering – General</t>
  </si>
  <si>
    <t xml:space="preserve">  Engineering Total</t>
  </si>
  <si>
    <t>App/Events/Hosp Mgmt</t>
  </si>
  <si>
    <t>Human Dvmt/Fam St</t>
  </si>
  <si>
    <t>Kinesiology</t>
  </si>
  <si>
    <t>School of Education</t>
  </si>
  <si>
    <t>Diet/Exercise Majors</t>
  </si>
  <si>
    <t>Early Childhd Ed Majors</t>
  </si>
  <si>
    <t>Human Sci – General</t>
  </si>
  <si>
    <t xml:space="preserve">  Human Sci Total</t>
  </si>
  <si>
    <t>Liberal Arts and Sciences</t>
  </si>
  <si>
    <t>Division of Humanities</t>
  </si>
  <si>
    <t>English</t>
  </si>
  <si>
    <t>Greenlee Journ/Comm</t>
  </si>
  <si>
    <t>History</t>
  </si>
  <si>
    <t>Music/Theatre</t>
  </si>
  <si>
    <t>Philosophy/Religious St</t>
  </si>
  <si>
    <t xml:space="preserve">  Humanities Total</t>
  </si>
  <si>
    <t>Division of Science and Mathematics</t>
  </si>
  <si>
    <t>Chemistry</t>
  </si>
  <si>
    <t>Computer Science</t>
  </si>
  <si>
    <t>Geological/Atmosph Sci</t>
  </si>
  <si>
    <t>Mathematics</t>
  </si>
  <si>
    <t>Physics/Astronomy</t>
  </si>
  <si>
    <t>Statistics</t>
  </si>
  <si>
    <t>Bioinf/Comp Bio Majors</t>
  </si>
  <si>
    <t xml:space="preserve">  Sci Math Total</t>
  </si>
  <si>
    <t>Division of Social Sciences</t>
  </si>
  <si>
    <t>Political Science</t>
  </si>
  <si>
    <t xml:space="preserve">Psychology </t>
  </si>
  <si>
    <t xml:space="preserve">  Social Sci Total</t>
  </si>
  <si>
    <t>Lib Arts/Sci – Gen</t>
  </si>
  <si>
    <t>Lib Arts/Sci – Total</t>
  </si>
  <si>
    <r>
      <rPr>
        <b/>
        <sz val="8"/>
        <color theme="0"/>
        <rFont val="Univers 55"/>
        <family val="2"/>
      </rPr>
      <t>––––</t>
    </r>
    <r>
      <rPr>
        <b/>
        <sz val="8"/>
        <rFont val="Univers 55"/>
        <family val="2"/>
      </rPr>
      <t>––</t>
    </r>
    <r>
      <rPr>
        <b/>
        <sz val="8"/>
        <color theme="1"/>
        <rFont val="Univers 55"/>
        <family val="2"/>
      </rPr>
      <t>–––BACHELOR'S DEGREE RECIPIENTS––––</t>
    </r>
  </si>
  <si>
    <t xml:space="preserve">    DVM</t>
  </si>
  <si>
    <t>Veterinary Medicine</t>
  </si>
  <si>
    <t>Veterinary Medicine (D.V.M. Program)</t>
  </si>
  <si>
    <t>Biomedical Sciences</t>
  </si>
  <si>
    <t>Vet Clinical Sciences</t>
  </si>
  <si>
    <t>Vet Diag/Prod An Med</t>
  </si>
  <si>
    <t>Vet Micro/Prev Med</t>
  </si>
  <si>
    <t>Vet Pathology</t>
  </si>
  <si>
    <t>Vet Med – General</t>
  </si>
  <si>
    <t>All Colleges Total</t>
  </si>
  <si>
    <t>University Total</t>
  </si>
  <si>
    <r>
      <rPr>
        <vertAlign val="superscript"/>
        <sz val="9"/>
        <color theme="1"/>
        <rFont val="Univers 55"/>
        <family val="2"/>
      </rPr>
      <t>1</t>
    </r>
    <r>
      <rPr>
        <vertAlign val="superscript"/>
        <sz val="8"/>
        <color theme="1"/>
        <rFont val="Univers 55"/>
        <family val="2"/>
      </rPr>
      <t xml:space="preserve"> </t>
    </r>
    <r>
      <rPr>
        <sz val="8"/>
        <color theme="1"/>
        <rFont val="Univers 55"/>
        <family val="2"/>
      </rPr>
      <t>Data for departments administered by two colleges are shown separately for each administering college.   
  Departments administered by Agriculture and Life Sciences and Liberal Arts and Sciences: Biochemistry, Biophysics 
  and Molecular Biology; Economics; Ecology, Evolution and Organismal Biology; Genetics, Development and Cell 
  Biology; and Sociology. Department administered by Agriculture and Life Sciences and Engineering: Agricultural 
  and Biosystems Engineering. Department administered by Agriculture and Life Sciences and Human Sciences: 
  Food Science and Human Nutrition.</t>
    </r>
  </si>
  <si>
    <r>
      <rPr>
        <vertAlign val="superscript"/>
        <sz val="9"/>
        <rFont val="Univers 55"/>
        <family val="2"/>
      </rPr>
      <t xml:space="preserve">2 </t>
    </r>
    <r>
      <rPr>
        <sz val="8"/>
        <rFont val="Univers 55"/>
        <family val="2"/>
      </rPr>
      <t>Number of Bachelor's degrees awarded; summarized by the college and/or academic department administering 
  the degree recipient's primary major.</t>
    </r>
  </si>
  <si>
    <r>
      <rPr>
        <vertAlign val="superscript"/>
        <sz val="9"/>
        <rFont val="Univers 55"/>
        <family val="2"/>
      </rPr>
      <t xml:space="preserve">3 </t>
    </r>
    <r>
      <rPr>
        <sz val="8"/>
        <rFont val="Univers 55"/>
        <family val="2"/>
      </rPr>
      <t>Number of Bachelor's degree recipients that declared a second (2nd) Major; summarized by the college and/or academic 
  department administering the 2nd Major.</t>
    </r>
  </si>
  <si>
    <t>Office of Institutional Research (Source: Office of the Registrar)</t>
  </si>
  <si>
    <r>
      <t>––</t>
    </r>
    <r>
      <rPr>
        <b/>
        <sz val="8"/>
        <color theme="1"/>
        <rFont val="Univers 55"/>
        <family val="2"/>
      </rPr>
      <t>––––––BACHELOR'S DEGREE RECIPIENTS–––––––</t>
    </r>
    <r>
      <rPr>
        <b/>
        <sz val="8"/>
        <color theme="0"/>
        <rFont val="Univers 55"/>
        <family val="2"/>
      </rPr>
      <t>–––</t>
    </r>
  </si>
  <si>
    <r>
      <rPr>
        <vertAlign val="superscript"/>
        <sz val="9"/>
        <rFont val="Univers 55"/>
        <family val="2"/>
      </rPr>
      <t xml:space="preserve">4 </t>
    </r>
    <r>
      <rPr>
        <sz val="8"/>
        <rFont val="Univers 55"/>
        <family val="2"/>
      </rPr>
      <t>Dept. Majors is the total number of Bachelor's degree recipients that carried a primary or 2nd Major administered 
  by the specified college and/or academic department.</t>
    </r>
  </si>
  <si>
    <t>Sustainable Agriculture</t>
  </si>
  <si>
    <t>Business - General</t>
  </si>
  <si>
    <t>Genetics Dev &amp; Cell Bio</t>
  </si>
  <si>
    <t xml:space="preserve">  Ag. and Life Sciences Total</t>
  </si>
  <si>
    <t>Info Syst/Business Analytics</t>
  </si>
  <si>
    <t>Management &amp; Entrepreneurship</t>
  </si>
  <si>
    <t>Supply Chain Management</t>
  </si>
  <si>
    <t>Vet Medicine Total</t>
  </si>
  <si>
    <r>
      <t>Ag &amp; Life Science Admin</t>
    </r>
    <r>
      <rPr>
        <vertAlign val="superscript"/>
        <sz val="8"/>
        <rFont val="Univers 55"/>
      </rPr>
      <t>5</t>
    </r>
  </si>
  <si>
    <r>
      <t>Global Resource Systems</t>
    </r>
    <r>
      <rPr>
        <vertAlign val="superscript"/>
        <sz val="8"/>
        <rFont val="Univers 55"/>
      </rPr>
      <t>5</t>
    </r>
  </si>
  <si>
    <r>
      <t>Art and Visual Culture</t>
    </r>
    <r>
      <rPr>
        <vertAlign val="superscript"/>
        <sz val="8"/>
        <rFont val="Univers 55"/>
      </rPr>
      <t>6,</t>
    </r>
    <r>
      <rPr>
        <sz val="8"/>
        <rFont val="Univers 55"/>
      </rPr>
      <t xml:space="preserve"> </t>
    </r>
    <r>
      <rPr>
        <vertAlign val="superscript"/>
        <sz val="8"/>
        <rFont val="Univers 55"/>
      </rPr>
      <t>7</t>
    </r>
  </si>
  <si>
    <r>
      <t>Graphic Design</t>
    </r>
    <r>
      <rPr>
        <vertAlign val="superscript"/>
        <sz val="8"/>
        <rFont val="Univers 45 Light"/>
      </rPr>
      <t>6</t>
    </r>
  </si>
  <si>
    <r>
      <t>Industrial Design</t>
    </r>
    <r>
      <rPr>
        <vertAlign val="superscript"/>
        <sz val="8"/>
        <rFont val="Univers 45 Light"/>
      </rPr>
      <t>6</t>
    </r>
  </si>
  <si>
    <r>
      <t>Interior Design</t>
    </r>
    <r>
      <rPr>
        <vertAlign val="superscript"/>
        <sz val="8"/>
        <rFont val="Univers 45 Light"/>
      </rPr>
      <t>6</t>
    </r>
  </si>
  <si>
    <r>
      <t>Software Engr Majors</t>
    </r>
    <r>
      <rPr>
        <vertAlign val="superscript"/>
        <sz val="8"/>
        <rFont val="Univers 45 Light"/>
      </rPr>
      <t>8</t>
    </r>
  </si>
  <si>
    <r>
      <t>World Lang/Cultures</t>
    </r>
    <r>
      <rPr>
        <vertAlign val="superscript"/>
        <sz val="8"/>
        <rFont val="Univers 55"/>
      </rPr>
      <t>9</t>
    </r>
  </si>
  <si>
    <r>
      <t>Software Engr Majors</t>
    </r>
    <r>
      <rPr>
        <vertAlign val="superscript"/>
        <sz val="9"/>
        <rFont val="Univers 45 Light"/>
        <family val="2"/>
      </rPr>
      <t>8</t>
    </r>
  </si>
  <si>
    <r>
      <t>Interdepartmental Units/
Graduate Undeclared</t>
    </r>
    <r>
      <rPr>
        <vertAlign val="superscript"/>
        <sz val="9"/>
        <color theme="1"/>
        <rFont val="Univers 45 Light"/>
      </rPr>
      <t>11</t>
    </r>
  </si>
  <si>
    <r>
      <t xml:space="preserve">6 </t>
    </r>
    <r>
      <rPr>
        <sz val="8"/>
        <color theme="1"/>
        <rFont val="Univers 55"/>
        <family val="2"/>
      </rPr>
      <t>Effective FY 2013: Art and Design changed to four separate departments.</t>
    </r>
  </si>
  <si>
    <r>
      <rPr>
        <vertAlign val="superscript"/>
        <sz val="9"/>
        <rFont val="Univers 55"/>
      </rPr>
      <t>5</t>
    </r>
    <r>
      <rPr>
        <sz val="8"/>
        <rFont val="Univers 55"/>
      </rPr>
      <t xml:space="preserve"> Prior to 2015, Ag &amp; Life Science Administration and Global Resource Systems were classified together as Agriculture - General.</t>
    </r>
  </si>
  <si>
    <r>
      <t>7</t>
    </r>
    <r>
      <rPr>
        <sz val="8"/>
        <rFont val="Univers 55"/>
      </rPr>
      <t xml:space="preserve"> Prior to 2016, Art and Visual Culture was classified as Integrated Studio Arts.</t>
    </r>
  </si>
  <si>
    <r>
      <rPr>
        <vertAlign val="superscript"/>
        <sz val="9"/>
        <rFont val="Univers 55"/>
        <family val="2"/>
      </rPr>
      <t>8</t>
    </r>
    <r>
      <rPr>
        <vertAlign val="superscript"/>
        <sz val="8"/>
        <rFont val="Univers 55"/>
        <family val="2"/>
      </rPr>
      <t xml:space="preserve"> </t>
    </r>
    <r>
      <rPr>
        <sz val="8"/>
        <rFont val="Univers 55"/>
        <family val="2"/>
      </rPr>
      <t>Software Engineering (jointly administered in Electrical &amp; Computer Engineering and Computer Science): degrees are listed 
  separately in both Engineering and Liberal Arts &amp; Sciences colleges.  They are counted only once in the All Colleges and 
  University totals.</t>
    </r>
  </si>
  <si>
    <r>
      <rPr>
        <vertAlign val="superscript"/>
        <sz val="9"/>
        <rFont val="Univers 55"/>
        <family val="2"/>
      </rPr>
      <t>11</t>
    </r>
    <r>
      <rPr>
        <sz val="8"/>
        <rFont val="Univers 55"/>
        <family val="2"/>
      </rPr>
      <t>Undergraduate interdepartmental degrees are listed by second (2nd) Major only; includes Environmental Studies.</t>
    </r>
  </si>
  <si>
    <r>
      <t xml:space="preserve">9 </t>
    </r>
    <r>
      <rPr>
        <sz val="8"/>
        <rFont val="Univers 55"/>
      </rPr>
      <t>World Lang/Culture includes Anthropology and International Studies.</t>
    </r>
  </si>
  <si>
    <r>
      <t>10</t>
    </r>
    <r>
      <rPr>
        <sz val="8"/>
        <rFont val="Univers 55"/>
      </rPr>
      <t>Sociology includes Criminal Justice Studies.</t>
    </r>
  </si>
  <si>
    <r>
      <t>Sociology/Crim Just</t>
    </r>
    <r>
      <rPr>
        <vertAlign val="superscript"/>
        <sz val="8"/>
        <rFont val="Univers 55"/>
      </rPr>
      <t>10</t>
    </r>
  </si>
  <si>
    <t>Plant Path/Entom/Micro</t>
  </si>
  <si>
    <t>Fiscal Year 2024</t>
  </si>
  <si>
    <t>Fiscal Year 2024, continued</t>
  </si>
  <si>
    <t>Health and Human Sciences</t>
  </si>
  <si>
    <t>Last Updated: 5/6/2025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</si>
</sst>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?,??0"/>
    <numFmt numFmtId="165" formatCode="???,??0"/>
    <numFmt numFmtId="166" formatCode="??0"/>
    <numFmt numFmtId="167" formatCode="??,??0"/>
  </numFmts>
  <fonts count="45">
    <font>
      <sz val="10"/>
      <name val="Univers 55"/>
      <family val="2"/>
    </font>
    <font>
      <sz val="7"/>
      <name val="Univers 55"/>
      <family val="2"/>
    </font>
    <font>
      <sz val="7"/>
      <color indexed="10"/>
      <name val="Univers 55"/>
      <family val="2"/>
    </font>
    <font>
      <b/>
      <sz val="14"/>
      <name val="Univers 55"/>
      <family val="2"/>
    </font>
    <font>
      <sz val="14"/>
      <color indexed="10"/>
      <name val="Univers 75 Black"/>
    </font>
    <font>
      <i/>
      <sz val="10"/>
      <name val="Berkeley"/>
      <family val="1"/>
    </font>
    <font>
      <sz val="7"/>
      <color indexed="10"/>
      <name val="Univers 75 Black"/>
    </font>
    <font>
      <i/>
      <sz val="8"/>
      <name val="Berkeley"/>
      <family val="1"/>
    </font>
    <font>
      <sz val="8"/>
      <color indexed="10"/>
      <name val="Univers 75 Black"/>
    </font>
    <font>
      <sz val="8"/>
      <name val="Univers 55"/>
      <family val="2"/>
    </font>
    <font>
      <b/>
      <sz val="8"/>
      <name val="Univers 55"/>
      <family val="2"/>
    </font>
    <font>
      <b/>
      <sz val="8"/>
      <color theme="1"/>
      <name val="Univers 55"/>
      <family val="2"/>
    </font>
    <font>
      <b/>
      <sz val="8"/>
      <color indexed="10"/>
      <name val="Univers 55"/>
      <family val="2"/>
    </font>
    <font>
      <vertAlign val="superscript"/>
      <sz val="9"/>
      <name val="Univers 55"/>
      <family val="2"/>
    </font>
    <font>
      <b/>
      <sz val="8"/>
      <name val="Univers 45 Light"/>
      <family val="2"/>
    </font>
    <font>
      <sz val="8"/>
      <color indexed="10"/>
      <name val="Univers 55"/>
      <family val="2"/>
    </font>
    <font>
      <sz val="8"/>
      <color theme="0"/>
      <name val="Univers 55"/>
      <family val="2"/>
    </font>
    <font>
      <b/>
      <sz val="8"/>
      <color indexed="10"/>
      <name val="Univers 45 Light"/>
      <family val="2"/>
    </font>
    <font>
      <vertAlign val="superscript"/>
      <sz val="9"/>
      <name val="Univers 45 Light"/>
      <family val="2"/>
    </font>
    <font>
      <b/>
      <sz val="8"/>
      <color theme="0"/>
      <name val="Univers 45 Light"/>
      <family val="2"/>
    </font>
    <font>
      <b/>
      <sz val="8"/>
      <color theme="0"/>
      <name val="Univers 55"/>
      <family val="2"/>
    </font>
    <font>
      <sz val="8"/>
      <name val="Univers 65 Bold"/>
    </font>
    <font>
      <sz val="8"/>
      <color indexed="10"/>
      <name val="Univers 65 Bold"/>
    </font>
    <font>
      <vertAlign val="superscript"/>
      <sz val="8"/>
      <color theme="1"/>
      <name val="Univers 55"/>
      <family val="2"/>
    </font>
    <font>
      <vertAlign val="superscript"/>
      <sz val="9"/>
      <color theme="1"/>
      <name val="Univers 55"/>
      <family val="2"/>
    </font>
    <font>
      <sz val="8"/>
      <color theme="1"/>
      <name val="Univers 55"/>
      <family val="2"/>
    </font>
    <font>
      <sz val="8"/>
      <color theme="1"/>
      <name val="Univers 65 Bold"/>
    </font>
    <font>
      <vertAlign val="superscript"/>
      <sz val="8"/>
      <name val="Univers 55"/>
      <family val="2"/>
    </font>
    <font>
      <sz val="9"/>
      <color theme="1"/>
      <name val="Univers 55"/>
      <family val="2"/>
    </font>
    <font>
      <sz val="10"/>
      <color indexed="10"/>
      <name val="Berkeley Italic"/>
    </font>
    <font>
      <sz val="8"/>
      <color indexed="10"/>
      <name val="Berkeley Italic"/>
    </font>
    <font>
      <sz val="8"/>
      <name val="Berkeley Italic"/>
    </font>
    <font>
      <sz val="9"/>
      <name val="Univers 55"/>
      <family val="2"/>
    </font>
    <font>
      <sz val="9"/>
      <color indexed="10"/>
      <name val="Univers 55"/>
      <family val="2"/>
    </font>
    <font>
      <b/>
      <sz val="8"/>
      <color theme="1"/>
      <name val="Univers 45 Light"/>
      <family val="2"/>
    </font>
    <font>
      <sz val="8"/>
      <color theme="1"/>
      <name val="Univers 45 Light"/>
      <family val="2"/>
    </font>
    <font>
      <vertAlign val="superscript"/>
      <sz val="8"/>
      <name val="Univers 55"/>
    </font>
    <font>
      <sz val="8"/>
      <name val="Univers 55"/>
    </font>
    <font>
      <vertAlign val="superscript"/>
      <sz val="9"/>
      <name val="Univers 55"/>
    </font>
    <font>
      <vertAlign val="superscript"/>
      <sz val="8"/>
      <name val="Univers 45 Light"/>
    </font>
    <font>
      <sz val="9"/>
      <color indexed="81"/>
      <name val="Tahoma"/>
      <family val="2"/>
    </font>
    <font>
      <sz val="8"/>
      <color theme="1"/>
      <name val="Univers 55"/>
    </font>
    <font>
      <b/>
      <i/>
      <sz val="8"/>
      <name val="Univers 45 Light"/>
    </font>
    <font>
      <sz val="8"/>
      <color indexed="81"/>
      <name val="Tahoma"/>
      <family val="2"/>
    </font>
    <font>
      <vertAlign val="superscript"/>
      <sz val="9"/>
      <color theme="1"/>
      <name val="Univers 45 Ligh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right"/>
    </xf>
    <xf numFmtId="165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horizontal="left"/>
    </xf>
    <xf numFmtId="164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right"/>
    </xf>
    <xf numFmtId="165" fontId="4" fillId="2" borderId="0" xfId="0" applyNumberFormat="1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164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right"/>
    </xf>
    <xf numFmtId="0" fontId="7" fillId="2" borderId="0" xfId="0" applyFont="1" applyFill="1"/>
    <xf numFmtId="0" fontId="8" fillId="2" borderId="0" xfId="0" applyFont="1" applyFill="1"/>
    <xf numFmtId="164" fontId="8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right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/>
    <xf numFmtId="0" fontId="14" fillId="2" borderId="2" xfId="0" applyFont="1" applyFill="1" applyBorder="1"/>
    <xf numFmtId="164" fontId="15" fillId="2" borderId="2" xfId="0" applyNumberFormat="1" applyFont="1" applyFill="1" applyBorder="1" applyAlignment="1">
      <alignment horizontal="center"/>
    </xf>
    <xf numFmtId="164" fontId="15" fillId="2" borderId="2" xfId="0" applyNumberFormat="1" applyFont="1" applyFill="1" applyBorder="1" applyAlignment="1">
      <alignment horizontal="right"/>
    </xf>
    <xf numFmtId="165" fontId="15" fillId="2" borderId="2" xfId="0" applyNumberFormat="1" applyFont="1" applyFill="1" applyBorder="1" applyAlignment="1">
      <alignment horizontal="center"/>
    </xf>
    <xf numFmtId="0" fontId="15" fillId="2" borderId="0" xfId="0" applyFont="1" applyFill="1"/>
    <xf numFmtId="0" fontId="9" fillId="2" borderId="3" xfId="0" applyFont="1" applyFill="1" applyBorder="1"/>
    <xf numFmtId="164" fontId="9" fillId="2" borderId="3" xfId="0" applyNumberFormat="1" applyFont="1" applyFill="1" applyBorder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166" fontId="14" fillId="0" borderId="0" xfId="0" applyNumberFormat="1" applyFont="1" applyAlignment="1">
      <alignment horizontal="center"/>
    </xf>
    <xf numFmtId="0" fontId="17" fillId="2" borderId="0" xfId="0" applyFont="1" applyFill="1"/>
    <xf numFmtId="0" fontId="8" fillId="2" borderId="0" xfId="0" applyFont="1" applyFill="1" applyAlignment="1">
      <alignment horizontal="center"/>
    </xf>
    <xf numFmtId="164" fontId="15" fillId="2" borderId="0" xfId="0" applyNumberFormat="1" applyFont="1" applyFill="1" applyAlignment="1">
      <alignment horizontal="center"/>
    </xf>
    <xf numFmtId="165" fontId="17" fillId="2" borderId="0" xfId="0" applyNumberFormat="1" applyFont="1" applyFill="1"/>
    <xf numFmtId="164" fontId="15" fillId="2" borderId="0" xfId="0" applyNumberFormat="1" applyFont="1" applyFill="1" applyAlignment="1">
      <alignment horizontal="right"/>
    </xf>
    <xf numFmtId="165" fontId="15" fillId="2" borderId="0" xfId="0" applyNumberFormat="1" applyFont="1" applyFill="1" applyAlignment="1">
      <alignment horizontal="center"/>
    </xf>
    <xf numFmtId="164" fontId="14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right"/>
    </xf>
    <xf numFmtId="0" fontId="8" fillId="2" borderId="0" xfId="0" applyFont="1" applyFill="1" applyAlignment="1">
      <alignment vertical="top"/>
    </xf>
    <xf numFmtId="166" fontId="14" fillId="2" borderId="0" xfId="0" applyNumberFormat="1" applyFont="1" applyFill="1" applyAlignment="1">
      <alignment horizontal="center"/>
    </xf>
    <xf numFmtId="164" fontId="19" fillId="2" borderId="0" xfId="0" applyNumberFormat="1" applyFont="1" applyFill="1" applyAlignment="1">
      <alignment horizontal="center"/>
    </xf>
    <xf numFmtId="167" fontId="21" fillId="2" borderId="3" xfId="0" applyNumberFormat="1" applyFont="1" applyFill="1" applyBorder="1" applyAlignment="1">
      <alignment horizontal="center"/>
    </xf>
    <xf numFmtId="165" fontId="22" fillId="2" borderId="0" xfId="0" applyNumberFormat="1" applyFont="1" applyFill="1"/>
    <xf numFmtId="167" fontId="21" fillId="2" borderId="3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/>
    </xf>
    <xf numFmtId="167" fontId="22" fillId="2" borderId="0" xfId="0" applyNumberFormat="1" applyFont="1" applyFill="1" applyAlignment="1">
      <alignment horizontal="center"/>
    </xf>
    <xf numFmtId="0" fontId="22" fillId="2" borderId="0" xfId="0" applyFont="1" applyFill="1"/>
    <xf numFmtId="0" fontId="9" fillId="2" borderId="0" xfId="0" applyFont="1" applyFill="1"/>
    <xf numFmtId="0" fontId="26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/>
    </xf>
    <xf numFmtId="164" fontId="15" fillId="2" borderId="0" xfId="0" applyNumberFormat="1" applyFont="1" applyFill="1" applyAlignment="1">
      <alignment horizontal="left"/>
    </xf>
    <xf numFmtId="165" fontId="15" fillId="2" borderId="0" xfId="0" applyNumberFormat="1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center"/>
    </xf>
    <xf numFmtId="164" fontId="29" fillId="2" borderId="0" xfId="0" applyNumberFormat="1" applyFont="1" applyFill="1" applyAlignment="1">
      <alignment horizontal="left" vertical="center"/>
    </xf>
    <xf numFmtId="164" fontId="29" fillId="2" borderId="0" xfId="0" applyNumberFormat="1" applyFont="1" applyFill="1" applyAlignment="1">
      <alignment horizontal="center" vertical="center"/>
    </xf>
    <xf numFmtId="164" fontId="29" fillId="2" borderId="0" xfId="0" applyNumberFormat="1" applyFont="1" applyFill="1" applyAlignment="1">
      <alignment horizontal="right" vertical="center"/>
    </xf>
    <xf numFmtId="165" fontId="29" fillId="2" borderId="0" xfId="0" applyNumberFormat="1" applyFont="1" applyFill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164" fontId="30" fillId="2" borderId="0" xfId="0" applyNumberFormat="1" applyFont="1" applyFill="1" applyAlignment="1">
      <alignment horizontal="left" vertical="center"/>
    </xf>
    <xf numFmtId="164" fontId="30" fillId="2" borderId="0" xfId="0" applyNumberFormat="1" applyFont="1" applyFill="1" applyAlignment="1">
      <alignment horizontal="center" vertical="center"/>
    </xf>
    <xf numFmtId="164" fontId="30" fillId="2" borderId="0" xfId="0" applyNumberFormat="1" applyFont="1" applyFill="1" applyAlignment="1">
      <alignment horizontal="right" vertical="center"/>
    </xf>
    <xf numFmtId="165" fontId="30" fillId="2" borderId="0" xfId="0" applyNumberFormat="1" applyFont="1" applyFill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1" fillId="2" borderId="0" xfId="0" applyFont="1" applyFill="1"/>
    <xf numFmtId="164" fontId="30" fillId="2" borderId="0" xfId="0" applyNumberFormat="1" applyFont="1" applyFill="1" applyAlignment="1">
      <alignment horizontal="center"/>
    </xf>
    <xf numFmtId="164" fontId="30" fillId="2" borderId="0" xfId="0" applyNumberFormat="1" applyFont="1" applyFill="1" applyAlignment="1">
      <alignment horizontal="right"/>
    </xf>
    <xf numFmtId="165" fontId="30" fillId="2" borderId="0" xfId="0" applyNumberFormat="1" applyFont="1" applyFill="1" applyAlignment="1">
      <alignment horizontal="center"/>
    </xf>
    <xf numFmtId="0" fontId="30" fillId="2" borderId="0" xfId="0" applyFont="1" applyFill="1"/>
    <xf numFmtId="0" fontId="24" fillId="2" borderId="0" xfId="0" applyFont="1" applyFill="1" applyAlignment="1">
      <alignment horizontal="left" wrapText="1"/>
    </xf>
    <xf numFmtId="164" fontId="24" fillId="2" borderId="0" xfId="0" applyNumberFormat="1" applyFont="1" applyFill="1" applyAlignment="1">
      <alignment horizontal="center" wrapText="1"/>
    </xf>
    <xf numFmtId="0" fontId="28" fillId="2" borderId="0" xfId="0" applyFont="1" applyFill="1" applyAlignment="1">
      <alignment horizontal="left"/>
    </xf>
    <xf numFmtId="0" fontId="32" fillId="2" borderId="0" xfId="0" applyFont="1" applyFill="1"/>
    <xf numFmtId="164" fontId="33" fillId="2" borderId="0" xfId="0" applyNumberFormat="1" applyFont="1" applyFill="1" applyAlignment="1">
      <alignment horizontal="center"/>
    </xf>
    <xf numFmtId="164" fontId="33" fillId="2" borderId="0" xfId="0" applyNumberFormat="1" applyFont="1" applyFill="1" applyAlignment="1">
      <alignment horizontal="right"/>
    </xf>
    <xf numFmtId="165" fontId="33" fillId="2" borderId="0" xfId="0" applyNumberFormat="1" applyFont="1" applyFill="1" applyAlignment="1">
      <alignment horizontal="center"/>
    </xf>
    <xf numFmtId="0" fontId="33" fillId="2" borderId="0" xfId="0" applyFont="1" applyFill="1"/>
    <xf numFmtId="0" fontId="1" fillId="2" borderId="0" xfId="0" applyFont="1" applyFill="1"/>
    <xf numFmtId="165" fontId="34" fillId="2" borderId="0" xfId="0" applyNumberFormat="1" applyFont="1" applyFill="1"/>
    <xf numFmtId="164" fontId="34" fillId="2" borderId="0" xfId="0" applyNumberFormat="1" applyFont="1" applyFill="1" applyAlignment="1">
      <alignment horizontal="center"/>
    </xf>
    <xf numFmtId="165" fontId="26" fillId="2" borderId="3" xfId="0" applyNumberFormat="1" applyFont="1" applyFill="1" applyBorder="1"/>
    <xf numFmtId="167" fontId="26" fillId="2" borderId="3" xfId="0" applyNumberFormat="1" applyFont="1" applyFill="1" applyBorder="1" applyAlignment="1">
      <alignment horizontal="center"/>
    </xf>
    <xf numFmtId="164" fontId="26" fillId="2" borderId="3" xfId="0" applyNumberFormat="1" applyFont="1" applyFill="1" applyBorder="1" applyAlignment="1">
      <alignment horizontal="center"/>
    </xf>
    <xf numFmtId="0" fontId="34" fillId="2" borderId="0" xfId="0" applyFont="1" applyFill="1"/>
    <xf numFmtId="164" fontId="34" fillId="2" borderId="0" xfId="0" applyNumberFormat="1" applyFont="1" applyFill="1" applyAlignment="1">
      <alignment horizontal="center" wrapText="1"/>
    </xf>
    <xf numFmtId="0" fontId="34" fillId="2" borderId="0" xfId="0" applyFont="1" applyFill="1" applyAlignment="1">
      <alignment wrapText="1"/>
    </xf>
    <xf numFmtId="0" fontId="35" fillId="2" borderId="3" xfId="0" applyFont="1" applyFill="1" applyBorder="1" applyAlignment="1">
      <alignment vertical="center"/>
    </xf>
    <xf numFmtId="0" fontId="25" fillId="2" borderId="3" xfId="0" applyFont="1" applyFill="1" applyBorder="1" applyAlignment="1">
      <alignment vertical="center"/>
    </xf>
    <xf numFmtId="167" fontId="26" fillId="2" borderId="3" xfId="0" applyNumberFormat="1" applyFont="1" applyFill="1" applyBorder="1" applyAlignment="1">
      <alignment horizontal="center" vertical="center"/>
    </xf>
    <xf numFmtId="164" fontId="26" fillId="2" borderId="3" xfId="0" applyNumberFormat="1" applyFont="1" applyFill="1" applyBorder="1" applyAlignment="1">
      <alignment horizontal="center" vertical="center"/>
    </xf>
    <xf numFmtId="167" fontId="26" fillId="2" borderId="3" xfId="0" applyNumberFormat="1" applyFont="1" applyFill="1" applyBorder="1" applyAlignment="1">
      <alignment horizontal="right" vertical="center"/>
    </xf>
    <xf numFmtId="164" fontId="34" fillId="0" borderId="0" xfId="0" applyNumberFormat="1" applyFont="1" applyAlignment="1">
      <alignment horizontal="center"/>
    </xf>
    <xf numFmtId="0" fontId="26" fillId="2" borderId="0" xfId="0" applyFont="1" applyFill="1"/>
    <xf numFmtId="167" fontId="26" fillId="2" borderId="0" xfId="0" applyNumberFormat="1" applyFont="1" applyFill="1" applyAlignment="1">
      <alignment horizontal="center"/>
    </xf>
    <xf numFmtId="164" fontId="26" fillId="2" borderId="0" xfId="0" applyNumberFormat="1" applyFont="1" applyFill="1" applyAlignment="1">
      <alignment horizontal="center"/>
    </xf>
    <xf numFmtId="167" fontId="26" fillId="2" borderId="0" xfId="0" applyNumberFormat="1" applyFont="1" applyFill="1" applyAlignment="1">
      <alignment horizontal="right"/>
    </xf>
    <xf numFmtId="0" fontId="25" fillId="2" borderId="0" xfId="0" applyFont="1" applyFill="1"/>
    <xf numFmtId="164" fontId="25" fillId="2" borderId="0" xfId="0" applyNumberFormat="1" applyFont="1" applyFill="1" applyAlignment="1">
      <alignment horizontal="center"/>
    </xf>
    <xf numFmtId="164" fontId="25" fillId="2" borderId="0" xfId="0" applyNumberFormat="1" applyFont="1" applyFill="1" applyAlignment="1">
      <alignment horizontal="right"/>
    </xf>
    <xf numFmtId="0" fontId="9" fillId="0" borderId="0" xfId="0" applyFont="1"/>
    <xf numFmtId="164" fontId="16" fillId="2" borderId="3" xfId="0" applyNumberFormat="1" applyFont="1" applyFill="1" applyBorder="1" applyAlignment="1">
      <alignment horizontal="center"/>
    </xf>
    <xf numFmtId="0" fontId="15" fillId="2" borderId="3" xfId="0" applyFont="1" applyFill="1" applyBorder="1"/>
    <xf numFmtId="0" fontId="36" fillId="2" borderId="0" xfId="0" applyFont="1" applyFill="1" applyAlignment="1">
      <alignment horizontal="left"/>
    </xf>
    <xf numFmtId="164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center"/>
    </xf>
    <xf numFmtId="0" fontId="9" fillId="0" borderId="3" xfId="0" applyFont="1" applyBorder="1"/>
    <xf numFmtId="164" fontId="9" fillId="0" borderId="3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right"/>
    </xf>
    <xf numFmtId="166" fontId="9" fillId="0" borderId="3" xfId="0" applyNumberFormat="1" applyFont="1" applyBorder="1" applyAlignment="1">
      <alignment horizontal="center"/>
    </xf>
    <xf numFmtId="165" fontId="14" fillId="0" borderId="0" xfId="0" applyNumberFormat="1" applyFont="1"/>
    <xf numFmtId="167" fontId="15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164" fontId="17" fillId="0" borderId="0" xfId="0" applyNumberFormat="1" applyFont="1" applyAlignment="1">
      <alignment horizontal="center"/>
    </xf>
    <xf numFmtId="164" fontId="16" fillId="0" borderId="0" xfId="0" quotePrefix="1" applyNumberFormat="1" applyFont="1" applyAlignment="1">
      <alignment horizontal="center"/>
    </xf>
    <xf numFmtId="164" fontId="9" fillId="0" borderId="0" xfId="0" quotePrefix="1" applyNumberFormat="1" applyFont="1" applyAlignment="1">
      <alignment horizontal="center"/>
    </xf>
    <xf numFmtId="164" fontId="9" fillId="0" borderId="0" xfId="0" quotePrefix="1" applyNumberFormat="1" applyFont="1" applyAlignment="1">
      <alignment horizontal="right"/>
    </xf>
    <xf numFmtId="166" fontId="9" fillId="0" borderId="0" xfId="0" quotePrefix="1" applyNumberFormat="1" applyFont="1" applyAlignment="1">
      <alignment horizontal="center"/>
    </xf>
    <xf numFmtId="0" fontId="14" fillId="0" borderId="0" xfId="0" applyFont="1"/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167" fontId="15" fillId="0" borderId="0" xfId="0" applyNumberFormat="1" applyFont="1" applyAlignment="1">
      <alignment horizontal="right"/>
    </xf>
    <xf numFmtId="166" fontId="17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164" fontId="15" fillId="0" borderId="0" xfId="0" applyNumberFormat="1" applyFont="1" applyAlignment="1">
      <alignment horizontal="right"/>
    </xf>
    <xf numFmtId="165" fontId="15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center"/>
    </xf>
    <xf numFmtId="0" fontId="5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164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right" vertical="top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164" fontId="10" fillId="0" borderId="1" xfId="0" applyNumberFormat="1" applyFont="1" applyBorder="1" applyAlignment="1">
      <alignment horizontal="center" wrapText="1"/>
    </xf>
    <xf numFmtId="164" fontId="10" fillId="0" borderId="1" xfId="0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64" fontId="37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167" fontId="9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horizontal="right"/>
    </xf>
    <xf numFmtId="0" fontId="7" fillId="0" borderId="0" xfId="0" applyFont="1"/>
    <xf numFmtId="0" fontId="8" fillId="0" borderId="0" xfId="0" applyFont="1"/>
    <xf numFmtId="164" fontId="10" fillId="0" borderId="0" xfId="0" applyNumberFormat="1" applyFont="1" applyAlignment="1">
      <alignment wrapText="1"/>
    </xf>
    <xf numFmtId="164" fontId="10" fillId="0" borderId="1" xfId="0" applyNumberFormat="1" applyFont="1" applyBorder="1" applyAlignment="1">
      <alignment horizontal="right" wrapText="1"/>
    </xf>
    <xf numFmtId="164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6" fillId="0" borderId="0" xfId="0" applyNumberFormat="1" applyFont="1" applyAlignment="1">
      <alignment horizontal="center"/>
    </xf>
    <xf numFmtId="166" fontId="41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164" fontId="9" fillId="0" borderId="4" xfId="0" applyNumberFormat="1" applyFont="1" applyBorder="1" applyAlignment="1">
      <alignment horizontal="right"/>
    </xf>
    <xf numFmtId="0" fontId="15" fillId="0" borderId="0" xfId="0" applyFont="1"/>
    <xf numFmtId="0" fontId="9" fillId="0" borderId="0" xfId="0" applyFont="1" applyAlignment="1">
      <alignment vertical="top"/>
    </xf>
    <xf numFmtId="164" fontId="9" fillId="0" borderId="0" xfId="0" applyNumberFormat="1" applyFont="1"/>
    <xf numFmtId="0" fontId="42" fillId="0" borderId="0" xfId="0" applyFont="1"/>
    <xf numFmtId="0" fontId="5" fillId="0" borderId="0" xfId="0" applyFont="1"/>
    <xf numFmtId="164" fontId="14" fillId="0" borderId="5" xfId="0" applyNumberFormat="1" applyFont="1" applyBorder="1" applyAlignment="1">
      <alignment horizontal="right"/>
    </xf>
    <xf numFmtId="0" fontId="27" fillId="2" borderId="0" xfId="0" applyFont="1" applyFill="1" applyAlignment="1">
      <alignment horizontal="left" vertical="center" wrapText="1"/>
    </xf>
    <xf numFmtId="0" fontId="23" fillId="2" borderId="0" xfId="0" applyFont="1" applyFill="1" applyAlignment="1">
      <alignment horizontal="left" vertical="center" wrapText="1"/>
    </xf>
    <xf numFmtId="0" fontId="24" fillId="2" borderId="0" xfId="0" applyFont="1" applyFill="1" applyAlignment="1">
      <alignment horizontal="left" vertical="center" wrapText="1"/>
    </xf>
    <xf numFmtId="164" fontId="10" fillId="0" borderId="0" xfId="0" applyNumberFormat="1" applyFont="1" applyAlignment="1">
      <alignment horizontal="center" wrapText="1"/>
    </xf>
    <xf numFmtId="164" fontId="10" fillId="2" borderId="0" xfId="0" applyNumberFormat="1" applyFont="1" applyFill="1" applyAlignment="1">
      <alignment horizontal="center" wrapText="1"/>
    </xf>
    <xf numFmtId="164" fontId="10" fillId="0" borderId="1" xfId="0" applyNumberFormat="1" applyFont="1" applyBorder="1" applyAlignment="1">
      <alignment horizontal="center" wrapText="1"/>
    </xf>
    <xf numFmtId="0" fontId="4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8</xdr:col>
      <xdr:colOff>0</xdr:colOff>
      <xdr:row>0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 noChangeAspect="1"/>
        </xdr:cNvGrpSpPr>
      </xdr:nvGrpSpPr>
      <xdr:grpSpPr bwMode="auto">
        <a:xfrm>
          <a:off x="0" y="28575"/>
          <a:ext cx="6505575" cy="123825"/>
          <a:chOff x="1" y="16"/>
          <a:chExt cx="858" cy="13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" y="16"/>
            <a:ext cx="112" cy="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1" y="29"/>
            <a:ext cx="858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59</xdr:row>
      <xdr:rowOff>28575</xdr:rowOff>
    </xdr:from>
    <xdr:to>
      <xdr:col>8</xdr:col>
      <xdr:colOff>0</xdr:colOff>
      <xdr:row>60</xdr:row>
      <xdr:rowOff>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>
          <a:grpSpLocks noChangeAspect="1"/>
        </xdr:cNvGrpSpPr>
      </xdr:nvGrpSpPr>
      <xdr:grpSpPr bwMode="auto">
        <a:xfrm>
          <a:off x="0" y="8953500"/>
          <a:ext cx="6505575" cy="114300"/>
          <a:chOff x="1" y="16"/>
          <a:chExt cx="833" cy="13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" y="16"/>
            <a:ext cx="112" cy="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7" name="Line 15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1" y="29"/>
            <a:ext cx="833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111</xdr:row>
      <xdr:rowOff>28575</xdr:rowOff>
    </xdr:from>
    <xdr:to>
      <xdr:col>8</xdr:col>
      <xdr:colOff>0</xdr:colOff>
      <xdr:row>112</xdr:row>
      <xdr:rowOff>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>
          <a:grpSpLocks noChangeAspect="1"/>
        </xdr:cNvGrpSpPr>
      </xdr:nvGrpSpPr>
      <xdr:grpSpPr bwMode="auto">
        <a:xfrm>
          <a:off x="0" y="17373600"/>
          <a:ext cx="6505575" cy="114300"/>
          <a:chOff x="1" y="16"/>
          <a:chExt cx="832" cy="13"/>
        </a:xfrm>
      </xdr:grpSpPr>
      <xdr:pic>
        <xdr:nvPicPr>
          <xdr:cNvPr id="9" name="Picture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" y="16"/>
            <a:ext cx="112" cy="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0" name="Line 18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1" y="29"/>
            <a:ext cx="832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Y177"/>
  <sheetViews>
    <sheetView showGridLines="0" tabSelected="1" defaultGridColor="0" view="pageBreakPreview" colorId="12" zoomScaleNormal="100" zoomScaleSheetLayoutView="100" workbookViewId="0">
      <pane ySplit="6" topLeftCell="A7" activePane="bottomLeft" state="frozen"/>
      <selection pane="bottomLeft" activeCell="AC165" sqref="AC165"/>
    </sheetView>
  </sheetViews>
  <sheetFormatPr defaultColWidth="10.85546875" defaultRowHeight="12.75" customHeight="1"/>
  <cols>
    <col min="1" max="1" width="24.85546875" style="83" customWidth="1"/>
    <col min="2" max="2" width="2" style="83" customWidth="1"/>
    <col min="3" max="3" width="15.85546875" style="2" customWidth="1"/>
    <col min="4" max="4" width="12.7109375" style="2" customWidth="1"/>
    <col min="5" max="5" width="14.28515625" style="3" customWidth="1"/>
    <col min="6" max="6" width="8.85546875" style="2" customWidth="1"/>
    <col min="7" max="7" width="11.7109375" style="2" customWidth="1"/>
    <col min="8" max="8" width="7.28515625" style="4" customWidth="1"/>
    <col min="9" max="9" width="4.7109375" style="5" customWidth="1"/>
    <col min="10" max="10" width="1.140625" hidden="1" customWidth="1"/>
    <col min="11" max="12" width="1.42578125" hidden="1" customWidth="1"/>
    <col min="13" max="13" width="1.28515625" hidden="1" customWidth="1"/>
    <col min="14" max="14" width="9.7109375" hidden="1" customWidth="1"/>
    <col min="15" max="22" width="0" hidden="1" customWidth="1"/>
    <col min="23" max="27" width="0" style="5" hidden="1" customWidth="1"/>
    <col min="28" max="16384" width="10.85546875" style="5"/>
  </cols>
  <sheetData>
    <row r="1" spans="1:22" ht="15" customHeight="1">
      <c r="A1" s="1"/>
      <c r="B1" s="1"/>
    </row>
    <row r="2" spans="1:22" s="10" customFormat="1" ht="18.75" customHeight="1">
      <c r="A2" s="6" t="s">
        <v>0</v>
      </c>
      <c r="B2" s="6"/>
      <c r="C2" s="7"/>
      <c r="D2" s="7"/>
      <c r="E2" s="8"/>
      <c r="F2" s="7"/>
      <c r="G2" s="7"/>
      <c r="H2" s="9"/>
      <c r="J2"/>
      <c r="K2"/>
      <c r="L2"/>
      <c r="M2"/>
      <c r="N2"/>
      <c r="O2"/>
      <c r="P2"/>
      <c r="Q2"/>
      <c r="R2"/>
      <c r="S2"/>
      <c r="T2"/>
      <c r="U2"/>
      <c r="V2"/>
    </row>
    <row r="3" spans="1:22" s="12" customFormat="1" ht="12.6" customHeight="1">
      <c r="A3" s="170" t="s">
        <v>117</v>
      </c>
      <c r="B3" s="11"/>
      <c r="D3" s="13"/>
      <c r="E3" s="14"/>
      <c r="J3"/>
      <c r="K3"/>
      <c r="L3"/>
      <c r="M3"/>
      <c r="N3"/>
      <c r="O3"/>
      <c r="P3"/>
      <c r="Q3"/>
      <c r="R3"/>
      <c r="S3"/>
      <c r="T3"/>
      <c r="U3"/>
      <c r="V3"/>
    </row>
    <row r="4" spans="1:22" s="16" customFormat="1" ht="7.5" customHeight="1">
      <c r="A4" s="15"/>
      <c r="B4" s="15"/>
      <c r="D4" s="17"/>
      <c r="E4" s="18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</row>
    <row r="5" spans="1:22" s="21" customFormat="1" ht="14.25" customHeight="1">
      <c r="A5" s="19"/>
      <c r="B5" s="19"/>
      <c r="C5" s="176" t="s">
        <v>88</v>
      </c>
      <c r="D5" s="176"/>
      <c r="E5" s="176"/>
      <c r="F5" s="176"/>
      <c r="G5" s="20"/>
      <c r="H5" s="20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</row>
    <row r="6" spans="1:22" s="21" customFormat="1" ht="13.5">
      <c r="A6" s="22" t="s">
        <v>1</v>
      </c>
      <c r="B6" s="23"/>
      <c r="C6" s="146" t="s">
        <v>2</v>
      </c>
      <c r="D6" s="146" t="s">
        <v>3</v>
      </c>
      <c r="E6" s="177" t="s">
        <v>4</v>
      </c>
      <c r="F6" s="177"/>
      <c r="G6" s="147" t="s">
        <v>5</v>
      </c>
      <c r="H6" s="148" t="s">
        <v>6</v>
      </c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</row>
    <row r="7" spans="1:22" s="28" customFormat="1" ht="12" customHeight="1">
      <c r="A7" s="24" t="s">
        <v>7</v>
      </c>
      <c r="B7" s="24"/>
      <c r="C7" s="25"/>
      <c r="D7" s="25"/>
      <c r="E7" s="26"/>
      <c r="F7" s="25"/>
      <c r="G7" s="25"/>
      <c r="H7" s="27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</row>
    <row r="8" spans="1:22" s="28" customFormat="1" ht="12.75" customHeight="1">
      <c r="A8" s="105" t="s">
        <v>98</v>
      </c>
      <c r="B8" s="105"/>
      <c r="C8" s="109">
        <v>47</v>
      </c>
      <c r="D8" s="109">
        <v>42</v>
      </c>
      <c r="E8" s="110">
        <f>C8+D8</f>
        <v>89</v>
      </c>
      <c r="F8" s="109"/>
      <c r="G8" s="111"/>
      <c r="H8" s="111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</row>
    <row r="9" spans="1:22" s="28" customFormat="1" ht="12.75" customHeight="1">
      <c r="A9" s="105" t="s">
        <v>9</v>
      </c>
      <c r="B9" s="105"/>
      <c r="C9" s="109">
        <v>141</v>
      </c>
      <c r="D9" s="109">
        <v>5</v>
      </c>
      <c r="E9" s="110">
        <f t="shared" ref="E9:E24" si="0">C9+D9</f>
        <v>146</v>
      </c>
      <c r="F9" s="109"/>
      <c r="G9" s="111">
        <v>10</v>
      </c>
      <c r="H9" s="111">
        <v>2</v>
      </c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</row>
    <row r="10" spans="1:22" s="28" customFormat="1" ht="12.75" customHeight="1">
      <c r="A10" s="105" t="s">
        <v>8</v>
      </c>
      <c r="B10" s="105"/>
      <c r="C10" s="109">
        <v>102</v>
      </c>
      <c r="D10" s="109">
        <v>14</v>
      </c>
      <c r="E10" s="110">
        <f>C10+D10</f>
        <v>116</v>
      </c>
      <c r="F10" s="109"/>
      <c r="G10" s="111">
        <v>4</v>
      </c>
      <c r="H10" s="111">
        <v>4</v>
      </c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</row>
    <row r="11" spans="1:22" s="28" customFormat="1" ht="12.75" customHeight="1">
      <c r="A11" s="105" t="s">
        <v>10</v>
      </c>
      <c r="B11" s="105"/>
      <c r="C11" s="109">
        <v>57</v>
      </c>
      <c r="D11" s="109">
        <v>3</v>
      </c>
      <c r="E11" s="110">
        <f t="shared" si="0"/>
        <v>60</v>
      </c>
      <c r="F11" s="109"/>
      <c r="G11" s="111">
        <v>29</v>
      </c>
      <c r="H11" s="111">
        <v>15</v>
      </c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</row>
    <row r="12" spans="1:22" s="28" customFormat="1" ht="12.75" customHeight="1">
      <c r="A12" s="105" t="s">
        <v>11</v>
      </c>
      <c r="B12" s="105"/>
      <c r="C12" s="109">
        <v>231</v>
      </c>
      <c r="D12" s="109"/>
      <c r="E12" s="110">
        <f t="shared" si="0"/>
        <v>231</v>
      </c>
      <c r="F12" s="109"/>
      <c r="G12" s="111">
        <v>13</v>
      </c>
      <c r="H12" s="111">
        <v>11</v>
      </c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</row>
    <row r="13" spans="1:22" s="28" customFormat="1" ht="12.75" customHeight="1">
      <c r="A13" s="105" t="s">
        <v>12</v>
      </c>
      <c r="B13" s="105"/>
      <c r="C13" s="109">
        <v>3</v>
      </c>
      <c r="D13" s="109">
        <v>1</v>
      </c>
      <c r="E13" s="110">
        <f t="shared" si="0"/>
        <v>4</v>
      </c>
      <c r="F13" s="109"/>
      <c r="G13" s="111"/>
      <c r="H13" s="111">
        <v>3</v>
      </c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</row>
    <row r="14" spans="1:22" s="28" customFormat="1" ht="12.75" customHeight="1">
      <c r="A14" s="105" t="s">
        <v>13</v>
      </c>
      <c r="B14" s="105"/>
      <c r="C14" s="121">
        <v>0</v>
      </c>
      <c r="D14" s="121"/>
      <c r="E14" s="110">
        <f t="shared" si="0"/>
        <v>0</v>
      </c>
      <c r="F14" s="120"/>
      <c r="G14" s="111">
        <v>1</v>
      </c>
      <c r="H14" s="111">
        <v>2</v>
      </c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</row>
    <row r="15" spans="1:22" s="28" customFormat="1" ht="12.75" customHeight="1">
      <c r="A15" s="105" t="s">
        <v>14</v>
      </c>
      <c r="B15" s="105"/>
      <c r="C15" s="109">
        <v>109</v>
      </c>
      <c r="D15" s="109"/>
      <c r="E15" s="110">
        <f t="shared" si="0"/>
        <v>109</v>
      </c>
      <c r="F15" s="109"/>
      <c r="G15" s="111"/>
      <c r="H15" s="111">
        <v>7</v>
      </c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</row>
    <row r="16" spans="1:22" s="28" customFormat="1" ht="12.75" customHeight="1">
      <c r="A16" s="105" t="s">
        <v>15</v>
      </c>
      <c r="B16" s="105"/>
      <c r="C16" s="109">
        <v>18</v>
      </c>
      <c r="D16" s="109"/>
      <c r="E16" s="110">
        <f t="shared" si="0"/>
        <v>18</v>
      </c>
      <c r="F16" s="109"/>
      <c r="G16" s="111">
        <v>3</v>
      </c>
      <c r="H16" s="111">
        <v>4</v>
      </c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</row>
    <row r="17" spans="1:129" s="28" customFormat="1" ht="12.75" customHeight="1">
      <c r="A17" s="105" t="s">
        <v>92</v>
      </c>
      <c r="B17" s="105"/>
      <c r="C17" s="121">
        <v>19</v>
      </c>
      <c r="D17" s="121"/>
      <c r="E17" s="122">
        <f t="shared" si="0"/>
        <v>19</v>
      </c>
      <c r="F17" s="121"/>
      <c r="G17" s="123">
        <v>2</v>
      </c>
      <c r="H17" s="123">
        <v>1</v>
      </c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</row>
    <row r="18" spans="1:129" s="28" customFormat="1" ht="12.75" customHeight="1">
      <c r="A18" s="105" t="s">
        <v>99</v>
      </c>
      <c r="B18" s="105"/>
      <c r="C18" s="109">
        <v>22</v>
      </c>
      <c r="D18" s="109">
        <v>2</v>
      </c>
      <c r="E18" s="110">
        <f t="shared" si="0"/>
        <v>24</v>
      </c>
      <c r="F18" s="109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</row>
    <row r="19" spans="1:129" s="28" customFormat="1" ht="12.75" customHeight="1">
      <c r="A19" s="105" t="s">
        <v>16</v>
      </c>
      <c r="B19" s="105"/>
      <c r="C19" s="109">
        <v>43</v>
      </c>
      <c r="D19" s="109">
        <v>3</v>
      </c>
      <c r="E19" s="110">
        <f t="shared" si="0"/>
        <v>46</v>
      </c>
      <c r="F19" s="109"/>
      <c r="G19" s="111">
        <v>3</v>
      </c>
      <c r="H19" s="111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</row>
    <row r="20" spans="1:129" s="28" customFormat="1" ht="12.75" customHeight="1">
      <c r="A20" s="105" t="s">
        <v>17</v>
      </c>
      <c r="B20" s="105"/>
      <c r="C20" s="109">
        <v>120</v>
      </c>
      <c r="D20" s="109">
        <v>3</v>
      </c>
      <c r="E20" s="110">
        <f t="shared" si="0"/>
        <v>123</v>
      </c>
      <c r="F20" s="109"/>
      <c r="G20" s="111">
        <v>11</v>
      </c>
      <c r="H20" s="111">
        <v>2</v>
      </c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</row>
    <row r="21" spans="1:129" s="28" customFormat="1" ht="12.75" customHeight="1">
      <c r="A21" s="105" t="s">
        <v>116</v>
      </c>
      <c r="B21" s="105"/>
      <c r="C21" s="109">
        <v>31</v>
      </c>
      <c r="D21" s="109"/>
      <c r="E21" s="110">
        <f t="shared" si="0"/>
        <v>31</v>
      </c>
      <c r="F21" s="109"/>
      <c r="G21" s="111">
        <v>6</v>
      </c>
      <c r="H21" s="111">
        <v>7</v>
      </c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</row>
    <row r="22" spans="1:129" s="28" customFormat="1" ht="12.75" customHeight="1">
      <c r="A22" s="105" t="s">
        <v>18</v>
      </c>
      <c r="B22" s="105"/>
      <c r="C22" s="109">
        <v>8</v>
      </c>
      <c r="D22" s="109">
        <v>1</v>
      </c>
      <c r="E22" s="110">
        <f t="shared" si="0"/>
        <v>9</v>
      </c>
      <c r="F22" s="109"/>
      <c r="G22" s="111"/>
      <c r="H22" s="161">
        <v>2</v>
      </c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</row>
    <row r="23" spans="1:129" s="28" customFormat="1" ht="12.75" hidden="1" customHeight="1">
      <c r="A23" s="105" t="s">
        <v>90</v>
      </c>
      <c r="B23" s="105"/>
      <c r="C23" s="109"/>
      <c r="D23" s="109"/>
      <c r="E23" s="110">
        <f t="shared" si="0"/>
        <v>0</v>
      </c>
      <c r="F23" s="109"/>
      <c r="G23" s="161"/>
      <c r="H23" s="161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</row>
    <row r="24" spans="1:129" s="107" customFormat="1" ht="12.75" customHeight="1">
      <c r="A24" s="112" t="s">
        <v>19</v>
      </c>
      <c r="B24" s="112"/>
      <c r="C24" s="113">
        <v>87</v>
      </c>
      <c r="D24" s="113">
        <v>2</v>
      </c>
      <c r="E24" s="114">
        <f t="shared" si="0"/>
        <v>89</v>
      </c>
      <c r="F24" s="113"/>
      <c r="G24" s="115"/>
      <c r="H24" s="115"/>
      <c r="I24" s="28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</row>
    <row r="25" spans="1:129" s="33" customFormat="1" ht="12" customHeight="1">
      <c r="A25" s="124" t="s">
        <v>93</v>
      </c>
      <c r="B25" s="124"/>
      <c r="C25" s="39">
        <f>SUM(C8:C24)</f>
        <v>1038</v>
      </c>
      <c r="D25" s="39">
        <f>SUM(D8:D24)</f>
        <v>76</v>
      </c>
      <c r="E25" s="40">
        <f>C25+D25</f>
        <v>1114</v>
      </c>
      <c r="F25" s="39"/>
      <c r="G25" s="32">
        <f>SUM(G8:G24)</f>
        <v>82</v>
      </c>
      <c r="H25" s="32">
        <f>SUM(H8:H24)</f>
        <v>60</v>
      </c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</row>
    <row r="26" spans="1:129" s="34" customFormat="1" ht="7.5" customHeight="1">
      <c r="A26" s="125"/>
      <c r="B26" s="125"/>
      <c r="C26" s="125"/>
      <c r="D26" s="126"/>
      <c r="E26" s="127"/>
      <c r="F26" s="125"/>
      <c r="G26" s="125"/>
      <c r="H26" s="12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</row>
    <row r="27" spans="1:129" s="28" customFormat="1" ht="12" customHeight="1">
      <c r="A27" s="124" t="s">
        <v>20</v>
      </c>
      <c r="B27" s="124"/>
      <c r="C27" s="117"/>
      <c r="D27" s="118"/>
      <c r="E27" s="128"/>
      <c r="F27" s="117"/>
      <c r="G27" s="117"/>
      <c r="H27" s="117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</row>
    <row r="28" spans="1:129" s="28" customFormat="1" ht="12.75" customHeight="1">
      <c r="A28" s="105" t="s">
        <v>21</v>
      </c>
      <c r="B28" s="105"/>
      <c r="C28" s="109">
        <v>126</v>
      </c>
      <c r="D28" s="109">
        <v>8</v>
      </c>
      <c r="E28" s="110">
        <f t="shared" ref="E28:E34" si="1">C28+D28</f>
        <v>134</v>
      </c>
      <c r="F28" s="109"/>
      <c r="G28" s="111">
        <v>39</v>
      </c>
      <c r="H28" s="111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</row>
    <row r="29" spans="1:129" s="28" customFormat="1" ht="12.75" customHeight="1">
      <c r="A29" s="105" t="s">
        <v>91</v>
      </c>
      <c r="B29" s="105"/>
      <c r="C29" s="109">
        <v>0</v>
      </c>
      <c r="D29" s="109">
        <v>14</v>
      </c>
      <c r="E29" s="110">
        <f t="shared" si="1"/>
        <v>14</v>
      </c>
      <c r="F29" s="109"/>
      <c r="G29" s="111">
        <v>80</v>
      </c>
      <c r="H29" s="111">
        <v>9</v>
      </c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</row>
    <row r="30" spans="1:129" s="28" customFormat="1" ht="12.75" customHeight="1">
      <c r="A30" s="105" t="s">
        <v>22</v>
      </c>
      <c r="B30" s="105"/>
      <c r="C30" s="109">
        <v>233</v>
      </c>
      <c r="D30" s="109">
        <v>18</v>
      </c>
      <c r="E30" s="110">
        <f t="shared" si="1"/>
        <v>251</v>
      </c>
      <c r="F30" s="109"/>
      <c r="G30" s="111">
        <v>16</v>
      </c>
      <c r="H30" s="111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</row>
    <row r="31" spans="1:129" s="28" customFormat="1" ht="12.75" customHeight="1">
      <c r="A31" s="164" t="s">
        <v>94</v>
      </c>
      <c r="B31" s="105"/>
      <c r="C31" s="109">
        <v>168</v>
      </c>
      <c r="D31" s="109">
        <v>21</v>
      </c>
      <c r="E31" s="110">
        <f t="shared" si="1"/>
        <v>189</v>
      </c>
      <c r="F31" s="109"/>
      <c r="G31" s="111">
        <v>51</v>
      </c>
      <c r="H31" s="111">
        <v>1</v>
      </c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</row>
    <row r="32" spans="1:129" s="166" customFormat="1" ht="12.75" customHeight="1">
      <c r="A32" s="162" t="s">
        <v>95</v>
      </c>
      <c r="B32" s="105"/>
      <c r="C32" s="109">
        <v>174</v>
      </c>
      <c r="D32" s="109">
        <v>39</v>
      </c>
      <c r="E32" s="110">
        <f t="shared" si="1"/>
        <v>213</v>
      </c>
      <c r="F32" s="109"/>
      <c r="G32" s="111">
        <v>2</v>
      </c>
      <c r="H32" s="111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</row>
    <row r="33" spans="1:22" s="28" customFormat="1" ht="12.75" customHeight="1">
      <c r="A33" s="162" t="s">
        <v>23</v>
      </c>
      <c r="B33" s="105"/>
      <c r="C33" s="109">
        <v>245</v>
      </c>
      <c r="D33" s="109">
        <v>25</v>
      </c>
      <c r="E33" s="110">
        <f t="shared" si="1"/>
        <v>270</v>
      </c>
      <c r="F33" s="109"/>
      <c r="G33" s="111"/>
      <c r="H33" s="111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</row>
    <row r="34" spans="1:22" s="28" customFormat="1" ht="12.75" customHeight="1">
      <c r="A34" s="163" t="s">
        <v>96</v>
      </c>
      <c r="B34" s="112"/>
      <c r="C34" s="113">
        <v>109</v>
      </c>
      <c r="D34" s="113">
        <v>7</v>
      </c>
      <c r="E34" s="114">
        <f t="shared" si="1"/>
        <v>116</v>
      </c>
      <c r="F34" s="113"/>
      <c r="G34" s="115"/>
      <c r="H34" s="11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</row>
    <row r="35" spans="1:22" s="33" customFormat="1" ht="12" customHeight="1">
      <c r="A35" s="124" t="s">
        <v>24</v>
      </c>
      <c r="B35" s="124"/>
      <c r="C35" s="39">
        <f>SUM(C28:C34)</f>
        <v>1055</v>
      </c>
      <c r="D35" s="39">
        <f>SUM(D28:D34)</f>
        <v>132</v>
      </c>
      <c r="E35" s="40">
        <f>C35+D35</f>
        <v>1187</v>
      </c>
      <c r="F35" s="39"/>
      <c r="G35" s="32">
        <f>SUM(G28:G34)</f>
        <v>188</v>
      </c>
      <c r="H35" s="32">
        <f>SUM(H28:H34)</f>
        <v>10</v>
      </c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</row>
    <row r="36" spans="1:22" s="33" customFormat="1" ht="7.5" customHeight="1">
      <c r="A36" s="124"/>
      <c r="B36" s="124"/>
      <c r="C36" s="39"/>
      <c r="D36" s="39"/>
      <c r="E36" s="40"/>
      <c r="F36" s="39"/>
      <c r="G36" s="32"/>
      <c r="H36" s="129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</row>
    <row r="37" spans="1:22" s="28" customFormat="1" ht="12" customHeight="1">
      <c r="A37" s="124" t="s">
        <v>25</v>
      </c>
      <c r="B37" s="124"/>
      <c r="C37" s="117"/>
      <c r="D37" s="118"/>
      <c r="E37" s="128"/>
      <c r="F37" s="117"/>
      <c r="G37" s="117"/>
      <c r="H37" s="117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</row>
    <row r="38" spans="1:22" s="28" customFormat="1" ht="12.75" customHeight="1">
      <c r="A38" s="105" t="s">
        <v>26</v>
      </c>
      <c r="B38" s="105"/>
      <c r="C38" s="109">
        <v>78</v>
      </c>
      <c r="D38" s="109"/>
      <c r="E38" s="110">
        <f t="shared" ref="E38:E45" si="2">C38+D38</f>
        <v>78</v>
      </c>
      <c r="F38" s="109"/>
      <c r="G38" s="111">
        <v>22</v>
      </c>
      <c r="H38" s="111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</row>
    <row r="39" spans="1:22" s="28" customFormat="1" ht="12.75" customHeight="1">
      <c r="A39" s="105" t="s">
        <v>100</v>
      </c>
      <c r="B39" s="105"/>
      <c r="C39" s="109">
        <v>34</v>
      </c>
      <c r="D39" s="109"/>
      <c r="E39" s="110">
        <f t="shared" si="2"/>
        <v>34</v>
      </c>
      <c r="F39" s="109"/>
      <c r="G39" s="111">
        <v>6</v>
      </c>
      <c r="H39" s="111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</row>
    <row r="40" spans="1:22" s="28" customFormat="1" ht="12.75" customHeight="1">
      <c r="A40" s="105" t="s">
        <v>27</v>
      </c>
      <c r="B40" s="105"/>
      <c r="C40" s="109">
        <v>14</v>
      </c>
      <c r="D40" s="109"/>
      <c r="E40" s="110">
        <f t="shared" si="2"/>
        <v>14</v>
      </c>
      <c r="F40" s="109"/>
      <c r="G40" s="111">
        <v>12</v>
      </c>
      <c r="H40" s="111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</row>
    <row r="41" spans="1:22" s="28" customFormat="1" ht="12.75" customHeight="1">
      <c r="A41" s="105" t="s">
        <v>29</v>
      </c>
      <c r="B41" s="105"/>
      <c r="C41" s="109">
        <v>1</v>
      </c>
      <c r="D41" s="109"/>
      <c r="E41" s="110">
        <f t="shared" si="2"/>
        <v>1</v>
      </c>
      <c r="F41" s="109"/>
      <c r="G41" s="111"/>
      <c r="H41" s="111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</row>
    <row r="42" spans="1:22" s="28" customFormat="1" ht="12.75" customHeight="1">
      <c r="A42" s="105" t="s">
        <v>101</v>
      </c>
      <c r="B42" s="105"/>
      <c r="C42" s="109">
        <v>85</v>
      </c>
      <c r="D42" s="109"/>
      <c r="E42" s="110">
        <f t="shared" si="2"/>
        <v>85</v>
      </c>
      <c r="F42" s="109"/>
      <c r="G42" s="111">
        <v>9</v>
      </c>
      <c r="H42" s="111">
        <v>2</v>
      </c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</row>
    <row r="43" spans="1:22" s="28" customFormat="1" ht="12.75" customHeight="1">
      <c r="A43" s="105" t="s">
        <v>102</v>
      </c>
      <c r="B43" s="105"/>
      <c r="C43" s="109">
        <v>68</v>
      </c>
      <c r="D43" s="109"/>
      <c r="E43" s="110">
        <f t="shared" si="2"/>
        <v>68</v>
      </c>
      <c r="F43" s="109"/>
      <c r="G43" s="111">
        <v>13</v>
      </c>
      <c r="H43" s="111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</row>
    <row r="44" spans="1:22" s="28" customFormat="1" ht="12.75" customHeight="1">
      <c r="A44" s="105" t="s">
        <v>103</v>
      </c>
      <c r="B44" s="105"/>
      <c r="C44" s="109">
        <v>57</v>
      </c>
      <c r="D44" s="109"/>
      <c r="E44" s="110">
        <f t="shared" si="2"/>
        <v>57</v>
      </c>
      <c r="F44" s="109"/>
      <c r="G44" s="111">
        <v>6</v>
      </c>
      <c r="H44" s="111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</row>
    <row r="45" spans="1:22" s="28" customFormat="1" ht="12.75" customHeight="1">
      <c r="A45" s="112" t="s">
        <v>28</v>
      </c>
      <c r="B45" s="112"/>
      <c r="C45" s="113">
        <v>28</v>
      </c>
      <c r="D45" s="113"/>
      <c r="E45" s="165">
        <f t="shared" si="2"/>
        <v>28</v>
      </c>
      <c r="F45" s="113"/>
      <c r="G45" s="115">
        <v>4</v>
      </c>
      <c r="H45" s="11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</row>
    <row r="46" spans="1:22" s="36" customFormat="1" ht="12" customHeight="1">
      <c r="A46" s="116" t="s">
        <v>30</v>
      </c>
      <c r="B46" s="116"/>
      <c r="C46" s="39">
        <f>SUM(C38:C45)</f>
        <v>365</v>
      </c>
      <c r="D46" s="39">
        <f>SUM(D38:D45)</f>
        <v>0</v>
      </c>
      <c r="E46" s="171">
        <f>C46+D46</f>
        <v>365</v>
      </c>
      <c r="F46" s="39"/>
      <c r="G46" s="32">
        <f>SUM(G38:G45)</f>
        <v>72</v>
      </c>
      <c r="H46" s="32">
        <f>SUM(H38:H45)</f>
        <v>2</v>
      </c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</row>
    <row r="47" spans="1:22" s="28" customFormat="1" ht="7.5" customHeight="1">
      <c r="A47" s="130"/>
      <c r="B47" s="130"/>
      <c r="C47" s="118"/>
      <c r="D47" s="118"/>
      <c r="E47" s="131"/>
      <c r="F47" s="118"/>
      <c r="G47" s="118"/>
      <c r="H47" s="132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</row>
    <row r="48" spans="1:22" s="28" customFormat="1" ht="12" customHeight="1">
      <c r="A48" s="124" t="s">
        <v>31</v>
      </c>
      <c r="B48" s="124"/>
      <c r="C48" s="117"/>
      <c r="D48" s="118"/>
      <c r="E48" s="128"/>
      <c r="F48" s="117"/>
      <c r="G48" s="117"/>
      <c r="H48" s="117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</row>
    <row r="49" spans="1:22" s="28" customFormat="1" ht="12" customHeight="1">
      <c r="A49" s="105" t="s">
        <v>32</v>
      </c>
      <c r="B49" s="105"/>
      <c r="C49" s="109">
        <v>174</v>
      </c>
      <c r="D49" s="109"/>
      <c r="E49" s="110">
        <f t="shared" ref="E49:E58" si="3">C49+D49</f>
        <v>174</v>
      </c>
      <c r="F49" s="109"/>
      <c r="G49" s="111">
        <v>10</v>
      </c>
      <c r="H49" s="111">
        <v>12</v>
      </c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</row>
    <row r="50" spans="1:22" s="28" customFormat="1" ht="12" customHeight="1">
      <c r="A50" s="105" t="s">
        <v>8</v>
      </c>
      <c r="B50" s="105"/>
      <c r="C50" s="109">
        <v>35</v>
      </c>
      <c r="D50" s="109"/>
      <c r="E50" s="110">
        <f t="shared" si="3"/>
        <v>35</v>
      </c>
      <c r="F50" s="109"/>
      <c r="G50" s="111">
        <v>16</v>
      </c>
      <c r="H50" s="111">
        <v>6</v>
      </c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</row>
    <row r="51" spans="1:22" s="28" customFormat="1" ht="12" customHeight="1">
      <c r="A51" s="105" t="s">
        <v>33</v>
      </c>
      <c r="B51" s="105"/>
      <c r="C51" s="109">
        <v>73</v>
      </c>
      <c r="D51" s="109"/>
      <c r="E51" s="110">
        <f t="shared" si="3"/>
        <v>73</v>
      </c>
      <c r="F51" s="109"/>
      <c r="G51" s="111">
        <v>4</v>
      </c>
      <c r="H51" s="111">
        <v>3</v>
      </c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</row>
    <row r="52" spans="1:22" s="28" customFormat="1" ht="12" customHeight="1">
      <c r="A52" s="105" t="s">
        <v>34</v>
      </c>
      <c r="B52" s="105"/>
      <c r="C52" s="109">
        <v>163</v>
      </c>
      <c r="D52" s="109"/>
      <c r="E52" s="110">
        <f t="shared" si="3"/>
        <v>163</v>
      </c>
      <c r="F52" s="109"/>
      <c r="G52" s="111">
        <v>26</v>
      </c>
      <c r="H52" s="111">
        <v>20</v>
      </c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</row>
    <row r="53" spans="1:22" s="28" customFormat="1" ht="12" customHeight="1">
      <c r="A53" s="105" t="s">
        <v>35</v>
      </c>
      <c r="B53" s="105"/>
      <c r="C53" s="109">
        <v>215</v>
      </c>
      <c r="D53" s="109"/>
      <c r="E53" s="110">
        <f t="shared" si="3"/>
        <v>215</v>
      </c>
      <c r="F53" s="109"/>
      <c r="G53" s="111">
        <v>59</v>
      </c>
      <c r="H53" s="111">
        <v>21</v>
      </c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</row>
    <row r="54" spans="1:22" s="28" customFormat="1" ht="12" hidden="1" customHeight="1">
      <c r="A54" s="105" t="s">
        <v>39</v>
      </c>
      <c r="B54" s="105"/>
      <c r="C54" s="109"/>
      <c r="D54" s="109"/>
      <c r="E54" s="110">
        <f t="shared" si="3"/>
        <v>0</v>
      </c>
      <c r="F54" s="109"/>
      <c r="G54" s="111"/>
      <c r="H54" s="111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</row>
    <row r="55" spans="1:22" s="28" customFormat="1" ht="12" customHeight="1">
      <c r="A55" s="105" t="s">
        <v>36</v>
      </c>
      <c r="B55" s="105"/>
      <c r="C55" s="109">
        <v>76</v>
      </c>
      <c r="D55" s="109"/>
      <c r="E55" s="110">
        <f t="shared" si="3"/>
        <v>76</v>
      </c>
      <c r="F55" s="109"/>
      <c r="G55" s="111">
        <v>77</v>
      </c>
      <c r="H55" s="111">
        <v>5</v>
      </c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</row>
    <row r="56" spans="1:22" s="28" customFormat="1" ht="12" customHeight="1">
      <c r="A56" s="105" t="s">
        <v>37</v>
      </c>
      <c r="B56" s="105"/>
      <c r="C56" s="109">
        <v>30</v>
      </c>
      <c r="D56" s="109"/>
      <c r="E56" s="110">
        <f t="shared" si="3"/>
        <v>30</v>
      </c>
      <c r="F56" s="109"/>
      <c r="G56" s="111">
        <v>6</v>
      </c>
      <c r="H56" s="111">
        <v>8</v>
      </c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</row>
    <row r="57" spans="1:22" s="28" customFormat="1" ht="12" customHeight="1">
      <c r="A57" s="105" t="s">
        <v>38</v>
      </c>
      <c r="B57" s="105"/>
      <c r="C57" s="109">
        <v>369</v>
      </c>
      <c r="D57" s="109"/>
      <c r="E57" s="110">
        <f t="shared" si="3"/>
        <v>369</v>
      </c>
      <c r="F57" s="109"/>
      <c r="G57" s="111">
        <v>22</v>
      </c>
      <c r="H57" s="111">
        <v>23</v>
      </c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</row>
    <row r="58" spans="1:22" s="28" customFormat="1" ht="12" customHeight="1">
      <c r="A58" s="112" t="s">
        <v>104</v>
      </c>
      <c r="B58" s="112"/>
      <c r="C58" s="113">
        <v>142</v>
      </c>
      <c r="D58" s="113"/>
      <c r="E58" s="114">
        <f t="shared" si="3"/>
        <v>142</v>
      </c>
      <c r="F58" s="113"/>
      <c r="G58" s="115"/>
      <c r="H58" s="11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</row>
    <row r="59" spans="1:22" s="36" customFormat="1" ht="12" customHeight="1">
      <c r="A59" s="116" t="s">
        <v>40</v>
      </c>
      <c r="B59" s="116"/>
      <c r="C59" s="39">
        <f>SUM(C49:C58)</f>
        <v>1277</v>
      </c>
      <c r="D59" s="39">
        <f>SUM(D49:D58)</f>
        <v>0</v>
      </c>
      <c r="E59" s="40">
        <f>C59+D59</f>
        <v>1277</v>
      </c>
      <c r="F59" s="39"/>
      <c r="G59" s="32">
        <f>SUM(G49:G58)</f>
        <v>220</v>
      </c>
      <c r="H59" s="32">
        <f>SUM(H49:H58)</f>
        <v>98</v>
      </c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</row>
    <row r="60" spans="1:22" s="28" customFormat="1" ht="11.25">
      <c r="A60" s="130"/>
      <c r="B60" s="130"/>
      <c r="C60" s="118"/>
      <c r="D60" s="118"/>
      <c r="E60" s="131"/>
      <c r="F60" s="118"/>
      <c r="G60" s="118"/>
      <c r="H60" s="132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</row>
    <row r="61" spans="1:22" s="10" customFormat="1" ht="19.5" customHeight="1">
      <c r="A61" s="133" t="s">
        <v>0</v>
      </c>
      <c r="B61" s="133"/>
      <c r="C61" s="134"/>
      <c r="D61" s="134"/>
      <c r="E61" s="135"/>
      <c r="F61" s="134"/>
      <c r="G61" s="134"/>
      <c r="H61" s="136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s="41" customFormat="1">
      <c r="A62" s="137" t="s">
        <v>118</v>
      </c>
      <c r="B62" s="138"/>
      <c r="C62" s="139"/>
      <c r="D62" s="140"/>
      <c r="E62" s="141"/>
      <c r="F62" s="139"/>
      <c r="G62" s="139"/>
      <c r="H62" s="139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167"/>
      <c r="U62" s="167"/>
      <c r="V62" s="167"/>
    </row>
    <row r="63" spans="1:22" s="36" customFormat="1" ht="8.25" customHeight="1">
      <c r="A63" s="116"/>
      <c r="B63" s="116"/>
      <c r="C63" s="39"/>
      <c r="D63" s="39"/>
      <c r="E63" s="40"/>
      <c r="F63" s="39"/>
      <c r="G63" s="39"/>
      <c r="H63" s="39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</row>
    <row r="64" spans="1:22" s="21" customFormat="1" ht="14.25" customHeight="1">
      <c r="A64" s="142"/>
      <c r="B64" s="142"/>
      <c r="C64" s="175" t="s">
        <v>88</v>
      </c>
      <c r="D64" s="175"/>
      <c r="E64" s="175"/>
      <c r="F64" s="175"/>
      <c r="G64" s="143"/>
      <c r="H64" s="143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</row>
    <row r="65" spans="1:22" s="21" customFormat="1" ht="13.5">
      <c r="A65" s="144" t="s">
        <v>1</v>
      </c>
      <c r="B65" s="145"/>
      <c r="C65" s="146" t="s">
        <v>2</v>
      </c>
      <c r="D65" s="146" t="s">
        <v>3</v>
      </c>
      <c r="E65" s="177" t="s">
        <v>4</v>
      </c>
      <c r="F65" s="177"/>
      <c r="G65" s="147" t="s">
        <v>5</v>
      </c>
      <c r="H65" s="148" t="s">
        <v>6</v>
      </c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</row>
    <row r="66" spans="1:22" s="28" customFormat="1" ht="12" customHeight="1">
      <c r="A66" s="124" t="s">
        <v>119</v>
      </c>
      <c r="B66" s="124"/>
      <c r="C66" s="117"/>
      <c r="D66" s="118"/>
      <c r="E66" s="128"/>
      <c r="F66" s="117"/>
      <c r="G66" s="117"/>
      <c r="H66" s="117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</row>
    <row r="67" spans="1:22" s="28" customFormat="1" ht="13.5" customHeight="1">
      <c r="A67" s="105" t="s">
        <v>41</v>
      </c>
      <c r="B67" s="105"/>
      <c r="C67" s="109">
        <v>149</v>
      </c>
      <c r="D67" s="109"/>
      <c r="E67" s="110">
        <f t="shared" ref="E67:E74" si="4">C67+D67</f>
        <v>149</v>
      </c>
      <c r="F67" s="109"/>
      <c r="G67" s="111">
        <v>8</v>
      </c>
      <c r="H67" s="111">
        <v>15</v>
      </c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</row>
    <row r="68" spans="1:22" s="28" customFormat="1" ht="13.5" customHeight="1">
      <c r="A68" s="105" t="s">
        <v>15</v>
      </c>
      <c r="B68" s="105"/>
      <c r="C68" s="109">
        <v>74</v>
      </c>
      <c r="D68" s="109"/>
      <c r="E68" s="110">
        <f t="shared" si="4"/>
        <v>74</v>
      </c>
      <c r="F68" s="109"/>
      <c r="G68" s="111">
        <v>12</v>
      </c>
      <c r="H68" s="111">
        <v>2</v>
      </c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</row>
    <row r="69" spans="1:22" s="28" customFormat="1" ht="13.5" customHeight="1">
      <c r="A69" s="105" t="s">
        <v>42</v>
      </c>
      <c r="B69" s="105"/>
      <c r="C69" s="149">
        <v>92</v>
      </c>
      <c r="D69" s="109">
        <v>3</v>
      </c>
      <c r="E69" s="110">
        <f t="shared" si="4"/>
        <v>95</v>
      </c>
      <c r="F69" s="109"/>
      <c r="G69" s="111">
        <v>5</v>
      </c>
      <c r="H69" s="111">
        <v>6</v>
      </c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</row>
    <row r="70" spans="1:22" s="28" customFormat="1" ht="13.5" customHeight="1">
      <c r="A70" s="105" t="s">
        <v>43</v>
      </c>
      <c r="B70" s="105"/>
      <c r="C70" s="109">
        <v>249</v>
      </c>
      <c r="D70" s="109">
        <v>1</v>
      </c>
      <c r="E70" s="110">
        <f t="shared" si="4"/>
        <v>250</v>
      </c>
      <c r="F70" s="109"/>
      <c r="G70" s="111">
        <v>24</v>
      </c>
      <c r="H70" s="111">
        <v>2</v>
      </c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</row>
    <row r="71" spans="1:22" s="28" customFormat="1" ht="13.5" customHeight="1">
      <c r="A71" s="105" t="s">
        <v>44</v>
      </c>
      <c r="B71" s="105"/>
      <c r="C71" s="109">
        <v>157</v>
      </c>
      <c r="D71" s="109">
        <v>43</v>
      </c>
      <c r="E71" s="110">
        <f t="shared" si="4"/>
        <v>200</v>
      </c>
      <c r="F71" s="109"/>
      <c r="G71" s="111">
        <v>50</v>
      </c>
      <c r="H71" s="111">
        <v>13</v>
      </c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</row>
    <row r="72" spans="1:22" s="28" customFormat="1" ht="13.5" customHeight="1">
      <c r="A72" s="105" t="s">
        <v>45</v>
      </c>
      <c r="B72" s="105"/>
      <c r="C72" s="109">
        <v>5</v>
      </c>
      <c r="D72" s="109"/>
      <c r="E72" s="110">
        <f t="shared" si="4"/>
        <v>5</v>
      </c>
      <c r="F72" s="109"/>
      <c r="G72" s="111"/>
      <c r="H72" s="111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</row>
    <row r="73" spans="1:22" s="28" customFormat="1" ht="13.5" customHeight="1">
      <c r="A73" s="105" t="s">
        <v>46</v>
      </c>
      <c r="B73" s="105"/>
      <c r="C73" s="109">
        <v>14</v>
      </c>
      <c r="D73" s="109"/>
      <c r="E73" s="110">
        <f t="shared" si="4"/>
        <v>14</v>
      </c>
      <c r="F73" s="109"/>
      <c r="G73" s="111"/>
      <c r="H73" s="111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</row>
    <row r="74" spans="1:22" s="28" customFormat="1" ht="13.5" customHeight="1">
      <c r="A74" s="112" t="s">
        <v>47</v>
      </c>
      <c r="B74" s="112"/>
      <c r="C74" s="113">
        <v>0</v>
      </c>
      <c r="D74" s="113"/>
      <c r="E74" s="114">
        <f t="shared" si="4"/>
        <v>0</v>
      </c>
      <c r="F74" s="113"/>
      <c r="G74" s="115">
        <v>19</v>
      </c>
      <c r="H74" s="11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</row>
    <row r="75" spans="1:22" s="36" customFormat="1" ht="12.75" customHeight="1">
      <c r="A75" s="116" t="s">
        <v>48</v>
      </c>
      <c r="B75" s="116"/>
      <c r="C75" s="39">
        <f>SUM(C66:C74)</f>
        <v>740</v>
      </c>
      <c r="D75" s="39">
        <f>SUM(D66:D74)</f>
        <v>47</v>
      </c>
      <c r="E75" s="40">
        <f>C75+D75</f>
        <v>787</v>
      </c>
      <c r="F75" s="39"/>
      <c r="G75" s="32">
        <f>SUM(G66:G74)</f>
        <v>118</v>
      </c>
      <c r="H75" s="32">
        <f>SUM(H66:H74)</f>
        <v>38</v>
      </c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</row>
    <row r="76" spans="1:22" s="28" customFormat="1" ht="18" customHeight="1">
      <c r="A76" s="130"/>
      <c r="B76" s="130"/>
      <c r="C76" s="118"/>
      <c r="D76" s="118"/>
      <c r="E76" s="131"/>
      <c r="F76" s="118"/>
      <c r="G76" s="118"/>
      <c r="H76" s="132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</row>
    <row r="77" spans="1:22" s="28" customFormat="1" ht="12" customHeight="1">
      <c r="A77" s="150" t="s">
        <v>49</v>
      </c>
      <c r="B77" s="150"/>
      <c r="C77" s="117"/>
      <c r="D77" s="118"/>
      <c r="E77" s="128"/>
      <c r="F77" s="117"/>
      <c r="G77" s="117"/>
      <c r="H77" s="117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</row>
    <row r="78" spans="1:22" s="28" customFormat="1" ht="13.5" customHeight="1">
      <c r="A78" s="169" t="s">
        <v>50</v>
      </c>
      <c r="B78" s="124"/>
      <c r="C78" s="151"/>
      <c r="D78" s="109"/>
      <c r="E78" s="152"/>
      <c r="F78" s="151"/>
      <c r="G78" s="111"/>
      <c r="H78" s="111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</row>
    <row r="79" spans="1:22" s="28" customFormat="1" ht="12.75" customHeight="1">
      <c r="A79" s="105" t="s">
        <v>51</v>
      </c>
      <c r="B79" s="105"/>
      <c r="C79" s="109">
        <v>64</v>
      </c>
      <c r="D79" s="109">
        <v>5</v>
      </c>
      <c r="E79" s="110">
        <f t="shared" ref="E79:E84" si="5">C79+D79</f>
        <v>69</v>
      </c>
      <c r="F79" s="109"/>
      <c r="G79" s="111">
        <v>16</v>
      </c>
      <c r="H79" s="111">
        <v>9</v>
      </c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</row>
    <row r="80" spans="1:22" s="28" customFormat="1" ht="12.75" customHeight="1">
      <c r="A80" s="105" t="s">
        <v>52</v>
      </c>
      <c r="B80" s="105"/>
      <c r="C80" s="109">
        <v>123</v>
      </c>
      <c r="D80" s="109">
        <v>4</v>
      </c>
      <c r="E80" s="110">
        <f t="shared" si="5"/>
        <v>127</v>
      </c>
      <c r="F80" s="109"/>
      <c r="G80" s="111">
        <v>5</v>
      </c>
      <c r="H80" s="111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</row>
    <row r="81" spans="1:22" s="28" customFormat="1" ht="12.75" customHeight="1">
      <c r="A81" s="105" t="s">
        <v>53</v>
      </c>
      <c r="B81" s="105"/>
      <c r="C81" s="109">
        <v>61</v>
      </c>
      <c r="D81" s="109">
        <v>2</v>
      </c>
      <c r="E81" s="110">
        <f t="shared" si="5"/>
        <v>63</v>
      </c>
      <c r="F81" s="109"/>
      <c r="G81" s="111">
        <v>2</v>
      </c>
      <c r="H81" s="111">
        <v>1</v>
      </c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</row>
    <row r="82" spans="1:22" s="28" customFormat="1" ht="12.75" customHeight="1">
      <c r="A82" s="105" t="s">
        <v>54</v>
      </c>
      <c r="B82" s="105"/>
      <c r="C82" s="109">
        <v>34</v>
      </c>
      <c r="D82" s="109">
        <v>4</v>
      </c>
      <c r="E82" s="110">
        <f t="shared" si="5"/>
        <v>38</v>
      </c>
      <c r="F82" s="109"/>
      <c r="G82" s="111"/>
      <c r="H82" s="111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</row>
    <row r="83" spans="1:22" s="28" customFormat="1" ht="12.75" customHeight="1">
      <c r="A83" s="105" t="s">
        <v>55</v>
      </c>
      <c r="B83" s="105"/>
      <c r="C83" s="109">
        <v>10</v>
      </c>
      <c r="D83" s="109">
        <v>8</v>
      </c>
      <c r="E83" s="110">
        <f t="shared" si="5"/>
        <v>18</v>
      </c>
      <c r="F83" s="109"/>
      <c r="G83" s="111"/>
      <c r="H83" s="111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</row>
    <row r="84" spans="1:22" s="28" customFormat="1" ht="12.75" customHeight="1">
      <c r="A84" s="112" t="s">
        <v>105</v>
      </c>
      <c r="B84" s="112"/>
      <c r="C84" s="113">
        <v>29</v>
      </c>
      <c r="D84" s="113">
        <v>42</v>
      </c>
      <c r="E84" s="114">
        <f t="shared" si="5"/>
        <v>71</v>
      </c>
      <c r="F84" s="113"/>
      <c r="G84" s="115">
        <v>4</v>
      </c>
      <c r="H84" s="11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</row>
    <row r="85" spans="1:22" s="36" customFormat="1" ht="12.75" customHeight="1">
      <c r="A85" s="116" t="s">
        <v>56</v>
      </c>
      <c r="B85" s="116"/>
      <c r="C85" s="39">
        <f>SUM(C79:C84)</f>
        <v>321</v>
      </c>
      <c r="D85" s="39">
        <f>SUM(D79:D84)</f>
        <v>65</v>
      </c>
      <c r="E85" s="40">
        <f>C85+D85</f>
        <v>386</v>
      </c>
      <c r="F85" s="39"/>
      <c r="G85" s="32">
        <f>SUM(G79:G84)</f>
        <v>27</v>
      </c>
      <c r="H85" s="32">
        <f>SUM(H79:H84)</f>
        <v>10</v>
      </c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</row>
    <row r="86" spans="1:22" s="36" customFormat="1" ht="13.5" customHeight="1">
      <c r="A86" s="116"/>
      <c r="B86" s="116"/>
      <c r="C86" s="39"/>
      <c r="D86" s="39"/>
      <c r="E86" s="40"/>
      <c r="F86" s="39"/>
      <c r="G86" s="32"/>
      <c r="H86" s="32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</row>
    <row r="87" spans="1:22" s="28" customFormat="1" ht="12" customHeight="1">
      <c r="A87" s="178" t="s">
        <v>57</v>
      </c>
      <c r="B87" s="178"/>
      <c r="C87" s="178"/>
      <c r="D87" s="178"/>
      <c r="E87" s="178"/>
      <c r="F87" s="117"/>
      <c r="G87" s="117"/>
      <c r="H87" s="117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</row>
    <row r="88" spans="1:22" s="28" customFormat="1" ht="12" customHeight="1">
      <c r="A88" s="105" t="s">
        <v>12</v>
      </c>
      <c r="B88" s="105"/>
      <c r="C88" s="109">
        <v>15</v>
      </c>
      <c r="D88" s="109"/>
      <c r="E88" s="110">
        <f t="shared" ref="E88:E99" si="6">C88+D88</f>
        <v>15</v>
      </c>
      <c r="F88" s="109"/>
      <c r="G88" s="111">
        <v>3</v>
      </c>
      <c r="H88" s="111">
        <v>9</v>
      </c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</row>
    <row r="89" spans="1:22" s="28" customFormat="1" ht="12" customHeight="1">
      <c r="A89" s="105" t="s">
        <v>58</v>
      </c>
      <c r="B89" s="105"/>
      <c r="C89" s="109">
        <v>42</v>
      </c>
      <c r="D89" s="109">
        <v>3</v>
      </c>
      <c r="E89" s="110">
        <f t="shared" si="6"/>
        <v>45</v>
      </c>
      <c r="F89" s="109"/>
      <c r="G89" s="111">
        <v>3</v>
      </c>
      <c r="H89" s="111">
        <v>18</v>
      </c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</row>
    <row r="90" spans="1:22" s="28" customFormat="1" ht="12" customHeight="1">
      <c r="A90" s="105" t="s">
        <v>59</v>
      </c>
      <c r="B90" s="105"/>
      <c r="C90" s="109">
        <v>139</v>
      </c>
      <c r="D90" s="109">
        <v>2</v>
      </c>
      <c r="E90" s="110">
        <f t="shared" si="6"/>
        <v>141</v>
      </c>
      <c r="F90" s="109"/>
      <c r="G90" s="111">
        <v>42</v>
      </c>
      <c r="H90" s="111">
        <v>8</v>
      </c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</row>
    <row r="91" spans="1:22" s="28" customFormat="1" ht="12" customHeight="1">
      <c r="A91" s="105" t="s">
        <v>13</v>
      </c>
      <c r="B91" s="105"/>
      <c r="C91" s="109">
        <v>0</v>
      </c>
      <c r="D91" s="109"/>
      <c r="E91" s="110">
        <f t="shared" si="6"/>
        <v>0</v>
      </c>
      <c r="F91" s="109"/>
      <c r="G91" s="111">
        <v>3</v>
      </c>
      <c r="H91" s="111">
        <v>3</v>
      </c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</row>
    <row r="92" spans="1:22" s="28" customFormat="1" ht="12.75" customHeight="1">
      <c r="A92" s="105" t="s">
        <v>92</v>
      </c>
      <c r="B92" s="105"/>
      <c r="C92" s="109">
        <v>17</v>
      </c>
      <c r="D92" s="109"/>
      <c r="E92" s="110">
        <f t="shared" si="6"/>
        <v>17</v>
      </c>
      <c r="F92" s="109"/>
      <c r="G92" s="111"/>
      <c r="H92" s="111">
        <v>2</v>
      </c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</row>
    <row r="93" spans="1:22" s="28" customFormat="1" ht="12.75" customHeight="1">
      <c r="A93" s="105" t="s">
        <v>60</v>
      </c>
      <c r="B93" s="105"/>
      <c r="C93" s="109">
        <v>27</v>
      </c>
      <c r="D93" s="109">
        <v>2</v>
      </c>
      <c r="E93" s="110">
        <f t="shared" si="6"/>
        <v>29</v>
      </c>
      <c r="F93" s="109"/>
      <c r="G93" s="111">
        <v>11</v>
      </c>
      <c r="H93" s="111">
        <v>5</v>
      </c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</row>
    <row r="94" spans="1:22" s="28" customFormat="1" ht="12.75" customHeight="1">
      <c r="A94" s="105" t="s">
        <v>61</v>
      </c>
      <c r="B94" s="105"/>
      <c r="C94" s="109">
        <v>38</v>
      </c>
      <c r="D94" s="109">
        <v>12</v>
      </c>
      <c r="E94" s="110">
        <f t="shared" si="6"/>
        <v>50</v>
      </c>
      <c r="F94" s="109"/>
      <c r="G94" s="111">
        <v>4</v>
      </c>
      <c r="H94" s="111">
        <v>11</v>
      </c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</row>
    <row r="95" spans="1:22" s="28" customFormat="1" ht="12.75" customHeight="1">
      <c r="A95" s="105" t="s">
        <v>62</v>
      </c>
      <c r="B95" s="105"/>
      <c r="C95" s="109">
        <v>9</v>
      </c>
      <c r="D95" s="109">
        <v>3</v>
      </c>
      <c r="E95" s="110">
        <f t="shared" si="6"/>
        <v>12</v>
      </c>
      <c r="F95" s="109"/>
      <c r="G95" s="111">
        <v>2</v>
      </c>
      <c r="H95" s="111">
        <v>9</v>
      </c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</row>
    <row r="96" spans="1:22" s="28" customFormat="1" ht="12.75" customHeight="1">
      <c r="A96" s="105" t="s">
        <v>63</v>
      </c>
      <c r="B96" s="105"/>
      <c r="C96" s="109">
        <v>33</v>
      </c>
      <c r="D96" s="109">
        <v>2</v>
      </c>
      <c r="E96" s="110">
        <f t="shared" si="6"/>
        <v>35</v>
      </c>
      <c r="F96" s="109"/>
      <c r="G96" s="111">
        <v>7</v>
      </c>
      <c r="H96" s="111">
        <v>18</v>
      </c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</row>
    <row r="97" spans="1:22" s="28" customFormat="1" ht="12.75" customHeight="1">
      <c r="A97" s="105" t="s">
        <v>19</v>
      </c>
      <c r="B97" s="105"/>
      <c r="C97" s="109">
        <v>86</v>
      </c>
      <c r="D97" s="109">
        <v>2</v>
      </c>
      <c r="E97" s="110">
        <f t="shared" si="6"/>
        <v>88</v>
      </c>
      <c r="F97" s="109"/>
      <c r="G97" s="111"/>
      <c r="H97" s="111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</row>
    <row r="98" spans="1:22" s="28" customFormat="1" ht="12.75" customHeight="1">
      <c r="A98" s="105" t="s">
        <v>64</v>
      </c>
      <c r="B98" s="105"/>
      <c r="C98" s="109">
        <v>4</v>
      </c>
      <c r="D98" s="109"/>
      <c r="E98" s="110">
        <f t="shared" si="6"/>
        <v>4</v>
      </c>
      <c r="F98" s="109"/>
      <c r="G98" s="111"/>
      <c r="H98" s="111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</row>
    <row r="99" spans="1:22" s="28" customFormat="1" ht="13.5" customHeight="1">
      <c r="A99" s="112" t="s">
        <v>106</v>
      </c>
      <c r="B99" s="112"/>
      <c r="C99" s="113">
        <v>0</v>
      </c>
      <c r="D99" s="113"/>
      <c r="E99" s="114">
        <f t="shared" si="6"/>
        <v>0</v>
      </c>
      <c r="F99" s="113"/>
      <c r="G99" s="115"/>
      <c r="H99" s="115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</row>
    <row r="100" spans="1:22" s="33" customFormat="1" ht="12.75" customHeight="1">
      <c r="A100" s="124" t="s">
        <v>65</v>
      </c>
      <c r="B100" s="124"/>
      <c r="C100" s="39">
        <f>SUM(C88:C99)</f>
        <v>410</v>
      </c>
      <c r="D100" s="39">
        <f>SUM(D88:D99)</f>
        <v>26</v>
      </c>
      <c r="E100" s="40">
        <f>C100+D100</f>
        <v>436</v>
      </c>
      <c r="F100" s="39"/>
      <c r="G100" s="32">
        <f>SUM(G88:G99)</f>
        <v>75</v>
      </c>
      <c r="H100" s="32">
        <f>SUM(H88:H99)</f>
        <v>83</v>
      </c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</row>
    <row r="101" spans="1:22" s="28" customFormat="1" ht="13.5" customHeight="1">
      <c r="A101" s="130"/>
      <c r="B101" s="130"/>
      <c r="C101" s="118"/>
      <c r="D101" s="118"/>
      <c r="E101" s="131"/>
      <c r="F101" s="118"/>
      <c r="G101" s="118"/>
      <c r="H101" s="132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</row>
    <row r="102" spans="1:22" s="28" customFormat="1" ht="12" customHeight="1">
      <c r="A102" s="169" t="s">
        <v>66</v>
      </c>
      <c r="B102" s="124"/>
      <c r="C102" s="117"/>
      <c r="D102" s="118"/>
      <c r="E102" s="128"/>
      <c r="F102" s="117"/>
      <c r="G102" s="117"/>
      <c r="H102" s="117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</row>
    <row r="103" spans="1:22" s="28" customFormat="1" ht="12.75" customHeight="1">
      <c r="A103" s="105" t="s">
        <v>14</v>
      </c>
      <c r="B103" s="105"/>
      <c r="C103" s="109">
        <v>15</v>
      </c>
      <c r="D103" s="109">
        <v>9</v>
      </c>
      <c r="E103" s="110">
        <f>C103+D103</f>
        <v>24</v>
      </c>
      <c r="F103" s="109"/>
      <c r="G103" s="111"/>
      <c r="H103" s="111">
        <v>4</v>
      </c>
      <c r="J103" s="105"/>
      <c r="K103" s="105"/>
      <c r="L103" s="105"/>
      <c r="M103" s="105"/>
      <c r="N103" s="105"/>
      <c r="O103" s="105"/>
      <c r="P103" s="105"/>
      <c r="Q103" s="105"/>
      <c r="R103" s="105"/>
      <c r="S103" s="105"/>
      <c r="T103" s="105"/>
      <c r="U103" s="105"/>
      <c r="V103" s="105"/>
    </row>
    <row r="104" spans="1:22" s="28" customFormat="1" ht="12.75" customHeight="1">
      <c r="A104" s="105" t="s">
        <v>67</v>
      </c>
      <c r="B104" s="105"/>
      <c r="C104" s="109">
        <v>51</v>
      </c>
      <c r="D104" s="109">
        <v>13</v>
      </c>
      <c r="E104" s="110">
        <f t="shared" ref="E104:E106" si="7">C104+D104</f>
        <v>64</v>
      </c>
      <c r="F104" s="109"/>
      <c r="G104" s="111">
        <v>5</v>
      </c>
      <c r="H104" s="111">
        <v>1</v>
      </c>
      <c r="J104" s="105"/>
      <c r="K104" s="105"/>
      <c r="L104" s="105"/>
      <c r="M104" s="105"/>
      <c r="N104" s="105"/>
      <c r="O104" s="105"/>
      <c r="P104" s="105"/>
      <c r="Q104" s="105"/>
      <c r="R104" s="105"/>
      <c r="S104" s="105"/>
      <c r="T104" s="105"/>
      <c r="U104" s="105"/>
      <c r="V104" s="105"/>
    </row>
    <row r="105" spans="1:22" s="28" customFormat="1" ht="12.75" customHeight="1">
      <c r="A105" s="105" t="s">
        <v>68</v>
      </c>
      <c r="B105" s="105"/>
      <c r="C105" s="109">
        <v>204</v>
      </c>
      <c r="D105" s="109">
        <v>13</v>
      </c>
      <c r="E105" s="110">
        <f t="shared" si="7"/>
        <v>217</v>
      </c>
      <c r="F105" s="109"/>
      <c r="G105" s="111">
        <v>5</v>
      </c>
      <c r="H105" s="111">
        <v>11</v>
      </c>
      <c r="J105" s="105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/>
      <c r="U105" s="105"/>
      <c r="V105" s="105"/>
    </row>
    <row r="106" spans="1:22" s="28" customFormat="1" ht="12.75" customHeight="1">
      <c r="A106" s="112" t="s">
        <v>115</v>
      </c>
      <c r="B106" s="112"/>
      <c r="C106" s="113">
        <v>116</v>
      </c>
      <c r="D106" s="113">
        <v>28</v>
      </c>
      <c r="E106" s="114">
        <f t="shared" si="7"/>
        <v>144</v>
      </c>
      <c r="F106" s="113"/>
      <c r="G106" s="115">
        <v>1</v>
      </c>
      <c r="H106" s="115">
        <v>1</v>
      </c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105"/>
      <c r="V106" s="105"/>
    </row>
    <row r="107" spans="1:22" s="33" customFormat="1" ht="12.75" customHeight="1">
      <c r="A107" s="124" t="s">
        <v>69</v>
      </c>
      <c r="B107" s="124"/>
      <c r="C107" s="39">
        <f>SUM(C102:C106)</f>
        <v>386</v>
      </c>
      <c r="D107" s="39">
        <f>SUM(D102:D106)</f>
        <v>63</v>
      </c>
      <c r="E107" s="40">
        <f>C107+D107</f>
        <v>449</v>
      </c>
      <c r="F107" s="39"/>
      <c r="G107" s="32">
        <f>SUM(G102:G106)</f>
        <v>11</v>
      </c>
      <c r="H107" s="32">
        <f>SUM(H102:H106)</f>
        <v>17</v>
      </c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</row>
    <row r="108" spans="1:22" s="33" customFormat="1" ht="6.75" customHeight="1">
      <c r="A108" s="124"/>
      <c r="B108" s="124"/>
      <c r="C108" s="39"/>
      <c r="D108" s="39"/>
      <c r="E108" s="40"/>
      <c r="F108" s="39"/>
      <c r="G108" s="32"/>
      <c r="H108" s="32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  <c r="U108" s="105"/>
      <c r="V108" s="105"/>
    </row>
    <row r="109" spans="1:22" s="33" customFormat="1" ht="6.75" customHeight="1">
      <c r="A109" s="124"/>
      <c r="B109" s="124"/>
      <c r="C109" s="119"/>
      <c r="D109" s="119"/>
      <c r="E109" s="153"/>
      <c r="F109" s="119"/>
      <c r="G109" s="129"/>
      <c r="H109" s="129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5"/>
      <c r="V109" s="105"/>
    </row>
    <row r="110" spans="1:22" s="28" customFormat="1" ht="13.5" customHeight="1">
      <c r="A110" s="112" t="s">
        <v>70</v>
      </c>
      <c r="B110" s="112"/>
      <c r="C110" s="113">
        <v>207</v>
      </c>
      <c r="D110" s="113">
        <v>17</v>
      </c>
      <c r="E110" s="114">
        <f>C110+D110</f>
        <v>224</v>
      </c>
      <c r="F110" s="113"/>
      <c r="G110" s="115"/>
      <c r="H110" s="115"/>
      <c r="J110" s="105"/>
      <c r="K110" s="105"/>
      <c r="L110" s="105"/>
      <c r="M110" s="105"/>
      <c r="N110" s="105"/>
      <c r="O110" s="105"/>
      <c r="P110" s="105"/>
      <c r="Q110" s="105"/>
      <c r="R110" s="105"/>
      <c r="S110" s="105"/>
      <c r="T110" s="105"/>
      <c r="U110" s="105"/>
      <c r="V110" s="105"/>
    </row>
    <row r="111" spans="1:22" s="33" customFormat="1" ht="12.75" customHeight="1">
      <c r="A111" s="124" t="s">
        <v>71</v>
      </c>
      <c r="B111" s="124"/>
      <c r="C111" s="39">
        <f>C110+C107+C85+C100</f>
        <v>1324</v>
      </c>
      <c r="D111" s="39">
        <f>D110+D107+D85+D100</f>
        <v>171</v>
      </c>
      <c r="E111" s="40">
        <f>C111+D111</f>
        <v>1495</v>
      </c>
      <c r="F111" s="39"/>
      <c r="G111" s="39">
        <f>G110+G107+G85+G100</f>
        <v>113</v>
      </c>
      <c r="H111" s="39">
        <f>H110+H107+H85+H100</f>
        <v>110</v>
      </c>
      <c r="J111" s="105"/>
      <c r="K111" s="105"/>
      <c r="L111" s="105"/>
      <c r="M111" s="105"/>
      <c r="N111" s="105"/>
      <c r="O111" s="105"/>
      <c r="P111" s="105"/>
      <c r="Q111" s="105"/>
      <c r="R111" s="105"/>
      <c r="S111" s="105"/>
      <c r="T111" s="105"/>
      <c r="U111" s="105"/>
      <c r="V111" s="105"/>
    </row>
    <row r="112" spans="1:22" s="28" customFormat="1" ht="11.25">
      <c r="A112" s="130"/>
      <c r="B112" s="130"/>
      <c r="C112" s="118"/>
      <c r="D112" s="118"/>
      <c r="E112" s="131"/>
      <c r="F112" s="118"/>
      <c r="G112" s="118"/>
      <c r="H112" s="132"/>
      <c r="J112" s="105"/>
      <c r="K112" s="105"/>
      <c r="L112" s="105"/>
      <c r="M112" s="105"/>
      <c r="N112" s="168"/>
      <c r="O112" s="105"/>
      <c r="P112" s="105"/>
      <c r="Q112" s="105"/>
      <c r="R112" s="105"/>
      <c r="S112" s="105"/>
      <c r="T112" s="105"/>
      <c r="U112" s="105"/>
      <c r="V112" s="105"/>
    </row>
    <row r="113" spans="1:22" s="10" customFormat="1" ht="18.75" customHeight="1">
      <c r="A113" s="133" t="s">
        <v>0</v>
      </c>
      <c r="B113" s="133"/>
      <c r="C113" s="134"/>
      <c r="D113" s="134"/>
      <c r="E113" s="135"/>
      <c r="F113" s="134"/>
      <c r="G113" s="134"/>
      <c r="H113" s="136"/>
      <c r="J113"/>
      <c r="K113"/>
      <c r="L113"/>
      <c r="M113"/>
      <c r="N113"/>
      <c r="O113"/>
      <c r="P113"/>
      <c r="Q113"/>
      <c r="R113"/>
      <c r="S113"/>
      <c r="T113"/>
      <c r="U113"/>
      <c r="V113"/>
    </row>
    <row r="114" spans="1:22" s="16" customFormat="1">
      <c r="A114" s="137" t="s">
        <v>118</v>
      </c>
      <c r="B114" s="154"/>
      <c r="C114" s="155"/>
      <c r="D114" s="126"/>
      <c r="E114" s="127"/>
      <c r="F114" s="155"/>
      <c r="G114" s="155"/>
      <c r="H114" s="155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5"/>
      <c r="V114" s="105"/>
    </row>
    <row r="115" spans="1:22" s="16" customFormat="1" ht="11.25">
      <c r="A115" s="154"/>
      <c r="B115" s="154"/>
      <c r="C115" s="155"/>
      <c r="D115" s="126"/>
      <c r="E115" s="127"/>
      <c r="F115" s="155"/>
      <c r="G115" s="155"/>
      <c r="H115" s="155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  <c r="U115" s="105"/>
      <c r="V115" s="105"/>
    </row>
    <row r="116" spans="1:22" s="21" customFormat="1" ht="18" customHeight="1">
      <c r="A116" s="142"/>
      <c r="B116" s="142"/>
      <c r="C116" s="175" t="s">
        <v>72</v>
      </c>
      <c r="D116" s="175"/>
      <c r="E116" s="175"/>
      <c r="F116" s="156"/>
      <c r="G116" s="143"/>
      <c r="H116" s="143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  <c r="T116" s="105"/>
      <c r="U116" s="105"/>
      <c r="V116" s="105"/>
    </row>
    <row r="117" spans="1:22" s="21" customFormat="1" ht="13.5">
      <c r="A117" s="144" t="s">
        <v>1</v>
      </c>
      <c r="B117" s="145"/>
      <c r="C117" s="146" t="s">
        <v>2</v>
      </c>
      <c r="D117" s="146" t="s">
        <v>3</v>
      </c>
      <c r="E117" s="157" t="s">
        <v>4</v>
      </c>
      <c r="F117" s="146" t="s">
        <v>73</v>
      </c>
      <c r="G117" s="147" t="s">
        <v>5</v>
      </c>
      <c r="H117" s="148" t="s">
        <v>6</v>
      </c>
      <c r="J117" s="105"/>
      <c r="K117" s="105"/>
      <c r="L117" s="105"/>
      <c r="M117" s="105"/>
      <c r="N117" s="105"/>
      <c r="O117" s="105"/>
      <c r="P117" s="105"/>
      <c r="Q117" s="105"/>
      <c r="R117" s="105"/>
      <c r="S117" s="105"/>
      <c r="T117" s="105"/>
      <c r="U117" s="105"/>
      <c r="V117" s="105"/>
    </row>
    <row r="118" spans="1:22" s="28" customFormat="1" ht="12" customHeight="1">
      <c r="A118" s="124" t="s">
        <v>74</v>
      </c>
      <c r="B118" s="124"/>
      <c r="C118" s="158"/>
      <c r="D118" s="158"/>
      <c r="E118" s="159"/>
      <c r="F118" s="158"/>
      <c r="G118" s="151"/>
      <c r="H118" s="151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  <c r="T118" s="105"/>
      <c r="U118" s="105"/>
      <c r="V118" s="105"/>
    </row>
    <row r="119" spans="1:22" s="28" customFormat="1" ht="13.5" customHeight="1">
      <c r="A119" s="105" t="s">
        <v>75</v>
      </c>
      <c r="B119" s="105"/>
      <c r="C119" s="160"/>
      <c r="D119" s="160"/>
      <c r="E119" s="160"/>
      <c r="F119" s="109">
        <v>157</v>
      </c>
      <c r="G119" s="111"/>
      <c r="H119" s="111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</row>
    <row r="120" spans="1:22" s="28" customFormat="1" ht="13.5" customHeight="1">
      <c r="A120" s="105" t="s">
        <v>76</v>
      </c>
      <c r="B120" s="105"/>
      <c r="C120" s="160"/>
      <c r="D120" s="160"/>
      <c r="E120" s="160"/>
      <c r="F120" s="109"/>
      <c r="G120" s="111">
        <v>46</v>
      </c>
      <c r="H120" s="111">
        <v>1</v>
      </c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</row>
    <row r="121" spans="1:22" s="28" customFormat="1" ht="13.5" customHeight="1">
      <c r="A121" s="105" t="s">
        <v>77</v>
      </c>
      <c r="B121" s="105"/>
      <c r="C121" s="160"/>
      <c r="D121" s="160"/>
      <c r="E121" s="160"/>
      <c r="F121" s="109"/>
      <c r="G121" s="111">
        <v>1</v>
      </c>
      <c r="H121" s="111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</row>
    <row r="122" spans="1:22" s="28" customFormat="1" ht="13.5" customHeight="1">
      <c r="A122" s="105" t="s">
        <v>78</v>
      </c>
      <c r="B122" s="105"/>
      <c r="C122" s="160"/>
      <c r="D122" s="160"/>
      <c r="E122" s="160"/>
      <c r="F122" s="109"/>
      <c r="G122" s="111">
        <v>5</v>
      </c>
      <c r="H122" s="111">
        <v>3</v>
      </c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  <c r="T122" s="105"/>
      <c r="U122" s="105"/>
      <c r="V122" s="105"/>
    </row>
    <row r="123" spans="1:22" s="28" customFormat="1" ht="13.5" customHeight="1">
      <c r="A123" s="105" t="s">
        <v>79</v>
      </c>
      <c r="B123" s="105"/>
      <c r="C123" s="160"/>
      <c r="D123" s="160"/>
      <c r="E123" s="160"/>
      <c r="F123" s="109"/>
      <c r="G123" s="111">
        <v>4</v>
      </c>
      <c r="H123" s="111">
        <v>4</v>
      </c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  <c r="T123" s="105"/>
      <c r="U123" s="105"/>
      <c r="V123" s="105"/>
    </row>
    <row r="124" spans="1:22" s="28" customFormat="1" ht="13.5" customHeight="1">
      <c r="A124" s="29" t="s">
        <v>80</v>
      </c>
      <c r="B124" s="29"/>
      <c r="C124" s="106"/>
      <c r="D124" s="106"/>
      <c r="E124" s="106"/>
      <c r="F124" s="30"/>
      <c r="G124" s="31">
        <v>2</v>
      </c>
      <c r="H124" s="31">
        <v>2</v>
      </c>
      <c r="J124" s="105"/>
      <c r="K124" s="105"/>
      <c r="L124" s="105"/>
      <c r="M124" s="105"/>
      <c r="N124" s="105"/>
      <c r="O124" s="105"/>
      <c r="P124" s="105"/>
      <c r="Q124" s="105"/>
      <c r="R124" s="105"/>
      <c r="S124" s="105"/>
      <c r="T124" s="105"/>
      <c r="U124" s="105"/>
      <c r="V124" s="105"/>
    </row>
    <row r="125" spans="1:22" s="28" customFormat="1" ht="13.5" hidden="1" customHeight="1">
      <c r="A125" s="29" t="s">
        <v>81</v>
      </c>
      <c r="B125" s="29"/>
      <c r="C125" s="106"/>
      <c r="D125" s="106"/>
      <c r="E125" s="106"/>
      <c r="F125" s="30"/>
      <c r="G125" s="31"/>
      <c r="H125" s="31"/>
      <c r="J125" s="105"/>
      <c r="K125" s="105"/>
      <c r="L125" s="105"/>
      <c r="M125" s="105"/>
      <c r="N125" s="105"/>
      <c r="O125" s="105"/>
      <c r="P125" s="105"/>
      <c r="Q125" s="105"/>
      <c r="R125" s="105"/>
      <c r="S125" s="105"/>
      <c r="T125" s="105"/>
      <c r="U125" s="105"/>
      <c r="V125" s="105"/>
    </row>
    <row r="126" spans="1:22" s="36" customFormat="1" ht="12.75" customHeight="1">
      <c r="A126" s="84" t="s">
        <v>97</v>
      </c>
      <c r="B126" s="84"/>
      <c r="C126" s="43">
        <f>SUM(C119:C125)</f>
        <v>0</v>
      </c>
      <c r="D126" s="43">
        <f>SUM(D119:D125)</f>
        <v>0</v>
      </c>
      <c r="E126" s="43"/>
      <c r="F126" s="85">
        <f>SUM(F119:F125)</f>
        <v>157</v>
      </c>
      <c r="G126" s="42">
        <f>SUM(G119:G125)</f>
        <v>58</v>
      </c>
      <c r="H126" s="42">
        <f>SUM(H119:H125)</f>
        <v>10</v>
      </c>
      <c r="J126" s="105"/>
      <c r="K126" s="105"/>
      <c r="L126" s="105"/>
      <c r="M126" s="105"/>
      <c r="N126" s="105"/>
      <c r="O126" s="105"/>
      <c r="P126" s="105"/>
      <c r="Q126" s="105"/>
      <c r="R126" s="105"/>
      <c r="S126" s="105"/>
      <c r="T126" s="105"/>
      <c r="U126" s="105"/>
      <c r="V126" s="105"/>
    </row>
    <row r="127" spans="1:22" s="45" customFormat="1" ht="12" customHeight="1">
      <c r="A127" s="86"/>
      <c r="B127" s="86"/>
      <c r="C127" s="87"/>
      <c r="D127" s="88"/>
      <c r="E127" s="87"/>
      <c r="F127" s="87"/>
      <c r="G127" s="44"/>
      <c r="H127" s="44"/>
      <c r="J127" s="105"/>
      <c r="K127" s="105"/>
      <c r="L127" s="105"/>
      <c r="M127" s="105"/>
      <c r="N127" s="105"/>
      <c r="O127" s="105"/>
      <c r="P127" s="105"/>
      <c r="Q127" s="105"/>
      <c r="R127" s="105"/>
      <c r="S127" s="105"/>
      <c r="T127" s="105"/>
      <c r="U127" s="105"/>
      <c r="V127" s="105"/>
    </row>
    <row r="128" spans="1:22" s="33" customFormat="1" ht="13.5" customHeight="1">
      <c r="A128" s="89" t="s">
        <v>82</v>
      </c>
      <c r="B128" s="89"/>
      <c r="C128" s="85">
        <f>(C25+C35+C46+C59+C75+C111+C126)-C99</f>
        <v>5799</v>
      </c>
      <c r="D128" s="85">
        <f>(D25+D35+D46+D59+D75+D111+D126)-D99</f>
        <v>426</v>
      </c>
      <c r="E128" s="85">
        <f>(E25+E35+E46+E59+E75+E111+E126)-E99</f>
        <v>6225</v>
      </c>
      <c r="F128" s="85">
        <f>F126</f>
        <v>157</v>
      </c>
      <c r="G128" s="39">
        <f>SUM(G25+G35+G46+G59+G75+G111+G126)</f>
        <v>851</v>
      </c>
      <c r="H128" s="39">
        <f>SUM(H25+H35+H46+H59+H75+H111+H126)</f>
        <v>328</v>
      </c>
      <c r="I128" s="36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</row>
    <row r="129" spans="1:22" s="33" customFormat="1" ht="13.5" customHeight="1">
      <c r="A129" s="89"/>
      <c r="B129" s="89"/>
      <c r="C129" s="85"/>
      <c r="D129" s="85"/>
      <c r="E129" s="85"/>
      <c r="F129" s="85"/>
      <c r="G129" s="39"/>
      <c r="H129" s="39"/>
      <c r="I129" s="36"/>
      <c r="J129" s="105"/>
      <c r="K129" s="105"/>
      <c r="L129" s="105"/>
      <c r="M129" s="105"/>
      <c r="N129" s="105"/>
      <c r="O129" s="105"/>
      <c r="P129" s="105"/>
      <c r="Q129" s="105"/>
      <c r="R129" s="105"/>
      <c r="S129" s="105"/>
      <c r="T129" s="105"/>
      <c r="U129" s="105"/>
      <c r="V129" s="105"/>
    </row>
    <row r="130" spans="1:22" s="33" customFormat="1" ht="25.5" customHeight="1">
      <c r="A130" s="91" t="s">
        <v>107</v>
      </c>
      <c r="B130" s="91"/>
      <c r="C130" s="91"/>
      <c r="D130" s="90">
        <v>11</v>
      </c>
      <c r="E130" s="85">
        <f>D130</f>
        <v>11</v>
      </c>
      <c r="F130" s="91"/>
      <c r="G130" s="42"/>
      <c r="H130" s="42"/>
      <c r="J130" s="105"/>
      <c r="K130" s="105"/>
      <c r="L130" s="105"/>
      <c r="M130" s="105"/>
      <c r="N130" s="105"/>
      <c r="O130" s="105"/>
      <c r="P130" s="105"/>
      <c r="Q130" s="105"/>
      <c r="R130" s="105"/>
      <c r="S130" s="105"/>
      <c r="T130" s="105"/>
      <c r="U130" s="105"/>
      <c r="V130" s="105"/>
    </row>
    <row r="131" spans="1:22" s="47" customFormat="1" ht="16.5" customHeight="1">
      <c r="A131" s="92"/>
      <c r="B131" s="93"/>
      <c r="C131" s="94"/>
      <c r="D131" s="95"/>
      <c r="E131" s="96"/>
      <c r="F131" s="94"/>
      <c r="G131" s="46"/>
      <c r="H131" s="46"/>
      <c r="J131" s="105"/>
      <c r="K131" s="105"/>
      <c r="L131" s="105"/>
      <c r="M131" s="105"/>
      <c r="N131" s="105"/>
      <c r="O131" s="105"/>
      <c r="P131" s="105"/>
      <c r="Q131" s="105"/>
      <c r="R131" s="105"/>
      <c r="S131" s="105"/>
      <c r="T131" s="105"/>
      <c r="U131" s="105"/>
      <c r="V131" s="105"/>
    </row>
    <row r="132" spans="1:22" s="33" customFormat="1" ht="16.5" customHeight="1">
      <c r="A132" s="89" t="s">
        <v>83</v>
      </c>
      <c r="B132" s="89"/>
      <c r="C132" s="97">
        <f>C128</f>
        <v>5799</v>
      </c>
      <c r="D132" s="97">
        <f>SUM(D128:D131)</f>
        <v>437</v>
      </c>
      <c r="E132" s="97">
        <f>SUM(E128:E131)</f>
        <v>6236</v>
      </c>
      <c r="F132" s="97">
        <f>F128</f>
        <v>157</v>
      </c>
      <c r="G132" s="32">
        <f>SUM(G128+G130)</f>
        <v>851</v>
      </c>
      <c r="H132" s="32">
        <f>SUM(H128+H130)</f>
        <v>328</v>
      </c>
      <c r="J132" s="105"/>
      <c r="K132" s="105"/>
      <c r="L132" s="105"/>
      <c r="M132" s="105"/>
      <c r="N132" s="105"/>
      <c r="O132" s="105"/>
      <c r="P132" s="105"/>
      <c r="Q132" s="105"/>
      <c r="R132" s="105"/>
      <c r="S132" s="105"/>
      <c r="T132" s="105"/>
      <c r="U132" s="105"/>
      <c r="V132" s="105"/>
    </row>
    <row r="133" spans="1:22" s="49" customFormat="1" ht="12" customHeight="1">
      <c r="A133" s="98"/>
      <c r="B133" s="98"/>
      <c r="C133" s="99"/>
      <c r="D133" s="100"/>
      <c r="E133" s="101"/>
      <c r="F133" s="99"/>
      <c r="G133" s="48"/>
      <c r="H133" s="48"/>
      <c r="I133" s="45"/>
      <c r="J133" s="105"/>
      <c r="K133" s="105"/>
      <c r="L133" s="105"/>
      <c r="M133" s="105"/>
      <c r="N133" s="105"/>
      <c r="O133" s="105"/>
      <c r="P133" s="105"/>
      <c r="Q133" s="105"/>
      <c r="R133" s="105"/>
      <c r="S133" s="105"/>
      <c r="T133" s="105"/>
      <c r="U133" s="105"/>
      <c r="V133" s="105"/>
    </row>
    <row r="134" spans="1:22" s="28" customFormat="1" ht="12" customHeight="1">
      <c r="A134" s="102"/>
      <c r="B134" s="102"/>
      <c r="C134" s="103"/>
      <c r="D134" s="103"/>
      <c r="E134" s="104"/>
      <c r="F134" s="103"/>
      <c r="G134" s="35"/>
      <c r="H134" s="38"/>
      <c r="J134" s="105"/>
      <c r="K134" s="105"/>
      <c r="L134" s="105"/>
      <c r="M134" s="105"/>
      <c r="N134" s="105"/>
      <c r="O134" s="105"/>
      <c r="P134" s="105"/>
      <c r="Q134" s="105"/>
      <c r="R134" s="105"/>
      <c r="S134" s="105"/>
      <c r="T134" s="105"/>
      <c r="U134" s="105"/>
      <c r="V134" s="105"/>
    </row>
    <row r="135" spans="1:22" s="51" customFormat="1" ht="76.5" customHeight="1">
      <c r="A135" s="173" t="s">
        <v>84</v>
      </c>
      <c r="B135" s="173"/>
      <c r="C135" s="173"/>
      <c r="D135" s="173"/>
      <c r="E135" s="173"/>
      <c r="F135" s="173"/>
      <c r="G135" s="173"/>
      <c r="H135" s="173"/>
    </row>
    <row r="136" spans="1:22" s="57" customFormat="1" ht="1.5" customHeight="1">
      <c r="A136" s="54"/>
      <c r="B136" s="54"/>
      <c r="C136" s="55"/>
      <c r="D136" s="35"/>
      <c r="E136" s="37"/>
      <c r="F136" s="55"/>
      <c r="G136" s="55"/>
      <c r="H136" s="56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</row>
    <row r="137" spans="1:22" s="52" customFormat="1" ht="30" customHeight="1">
      <c r="A137" s="172" t="s">
        <v>85</v>
      </c>
      <c r="B137" s="172"/>
      <c r="C137" s="172"/>
      <c r="D137" s="172"/>
      <c r="E137" s="172"/>
      <c r="F137" s="172"/>
      <c r="G137" s="172"/>
      <c r="H137" s="172"/>
      <c r="J137" s="162"/>
      <c r="K137" s="162"/>
      <c r="L137" s="162"/>
      <c r="M137" s="162"/>
      <c r="N137" s="162"/>
      <c r="O137" s="162"/>
      <c r="P137" s="162"/>
      <c r="Q137" s="162"/>
      <c r="R137" s="162"/>
      <c r="S137" s="162"/>
      <c r="T137" s="162"/>
      <c r="U137" s="162"/>
      <c r="V137" s="162"/>
    </row>
    <row r="138" spans="1:22" s="57" customFormat="1" ht="1.5" customHeight="1">
      <c r="A138" s="54"/>
      <c r="B138" s="54"/>
      <c r="C138" s="55"/>
      <c r="D138" s="35"/>
      <c r="E138" s="37"/>
      <c r="F138" s="55"/>
      <c r="G138" s="55"/>
      <c r="H138" s="56"/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5"/>
      <c r="V138" s="105"/>
    </row>
    <row r="139" spans="1:22" s="52" customFormat="1" ht="29.25" customHeight="1">
      <c r="A139" s="172" t="s">
        <v>86</v>
      </c>
      <c r="B139" s="172"/>
      <c r="C139" s="172"/>
      <c r="D139" s="172"/>
      <c r="E139" s="172"/>
      <c r="F139" s="172"/>
      <c r="G139" s="172"/>
      <c r="H139" s="172"/>
      <c r="J139" s="162"/>
      <c r="K139" s="162"/>
      <c r="L139" s="162"/>
      <c r="M139" s="162"/>
      <c r="N139" s="162"/>
      <c r="O139" s="162"/>
      <c r="P139" s="162"/>
      <c r="Q139" s="162"/>
      <c r="R139" s="162"/>
      <c r="S139" s="162"/>
      <c r="T139" s="162"/>
      <c r="U139" s="162"/>
      <c r="V139" s="162"/>
    </row>
    <row r="140" spans="1:22" s="57" customFormat="1" ht="1.5" customHeight="1">
      <c r="A140" s="54"/>
      <c r="B140" s="54"/>
      <c r="C140" s="55"/>
      <c r="D140" s="35"/>
      <c r="E140" s="37"/>
      <c r="F140" s="55"/>
      <c r="G140" s="55"/>
      <c r="H140" s="56"/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</row>
    <row r="141" spans="1:22" s="52" customFormat="1" ht="30" customHeight="1">
      <c r="A141" s="172" t="s">
        <v>89</v>
      </c>
      <c r="B141" s="172"/>
      <c r="C141" s="172"/>
      <c r="D141" s="172"/>
      <c r="E141" s="172"/>
      <c r="F141" s="172"/>
      <c r="G141" s="172"/>
      <c r="H141" s="172"/>
      <c r="J141" s="162"/>
      <c r="K141" s="162"/>
      <c r="L141" s="162"/>
      <c r="M141" s="162"/>
      <c r="N141" s="162"/>
      <c r="O141" s="162"/>
      <c r="P141" s="162"/>
      <c r="Q141" s="162"/>
      <c r="R141" s="162"/>
      <c r="S141" s="162"/>
      <c r="T141" s="162"/>
      <c r="U141" s="162"/>
      <c r="V141" s="162"/>
    </row>
    <row r="142" spans="1:22" s="57" customFormat="1" ht="1.5" customHeight="1">
      <c r="A142" s="54"/>
      <c r="B142" s="54"/>
      <c r="C142" s="55"/>
      <c r="D142" s="35"/>
      <c r="E142" s="37"/>
      <c r="F142" s="55"/>
      <c r="G142" s="55"/>
      <c r="H142" s="56"/>
      <c r="J142" s="105"/>
      <c r="K142" s="105"/>
      <c r="L142" s="105"/>
      <c r="M142" s="105"/>
      <c r="N142" s="105"/>
      <c r="O142" s="105"/>
      <c r="P142" s="105"/>
      <c r="Q142" s="105"/>
      <c r="R142" s="105"/>
      <c r="S142" s="105"/>
      <c r="T142" s="105"/>
      <c r="U142" s="105"/>
      <c r="V142" s="105"/>
    </row>
    <row r="143" spans="1:22" s="57" customFormat="1" ht="18" customHeight="1">
      <c r="A143" s="108" t="s">
        <v>109</v>
      </c>
      <c r="B143" s="54"/>
      <c r="C143" s="55"/>
      <c r="D143" s="35"/>
      <c r="E143" s="37"/>
      <c r="F143" s="55"/>
      <c r="G143" s="55"/>
      <c r="H143" s="56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</row>
    <row r="144" spans="1:22" s="57" customFormat="1" ht="1.5" customHeight="1">
      <c r="A144" s="54"/>
      <c r="B144" s="54"/>
      <c r="C144" s="55"/>
      <c r="D144" s="35"/>
      <c r="E144" s="37"/>
      <c r="F144" s="55"/>
      <c r="G144" s="55"/>
      <c r="H144" s="56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  <c r="U144" s="105"/>
      <c r="V144" s="105"/>
    </row>
    <row r="145" spans="1:22" s="53" customFormat="1" ht="19.5" customHeight="1">
      <c r="A145" s="174" t="s">
        <v>108</v>
      </c>
      <c r="B145" s="174"/>
      <c r="C145" s="174"/>
      <c r="D145" s="174"/>
      <c r="E145" s="174"/>
      <c r="F145" s="174"/>
      <c r="G145" s="174"/>
      <c r="H145" s="174"/>
    </row>
    <row r="146" spans="1:22" s="57" customFormat="1" ht="1.5" customHeight="1">
      <c r="A146" s="54"/>
      <c r="B146" s="54"/>
      <c r="C146" s="55"/>
      <c r="D146" s="35"/>
      <c r="E146" s="37"/>
      <c r="F146" s="55"/>
      <c r="G146" s="55"/>
      <c r="H146" s="56"/>
      <c r="J146" s="105"/>
      <c r="K146" s="105"/>
      <c r="L146" s="105"/>
      <c r="M146" s="105"/>
      <c r="N146" s="105"/>
      <c r="O146" s="105"/>
      <c r="P146" s="105"/>
      <c r="Q146" s="105"/>
      <c r="R146" s="105"/>
      <c r="S146" s="105"/>
      <c r="T146" s="105"/>
      <c r="U146" s="105"/>
      <c r="V146" s="105"/>
    </row>
    <row r="147" spans="1:22" s="57" customFormat="1" ht="18" customHeight="1">
      <c r="A147" s="108" t="s">
        <v>110</v>
      </c>
      <c r="B147" s="54"/>
      <c r="C147" s="55"/>
      <c r="D147" s="35"/>
      <c r="E147" s="37"/>
      <c r="F147" s="55"/>
      <c r="G147" s="55"/>
      <c r="H147" s="56"/>
      <c r="J147" s="105"/>
      <c r="K147" s="105"/>
      <c r="L147" s="105"/>
      <c r="M147" s="105"/>
      <c r="N147" s="105"/>
      <c r="O147" s="105"/>
      <c r="P147" s="105"/>
      <c r="Q147" s="105"/>
      <c r="R147" s="105"/>
      <c r="S147" s="105"/>
      <c r="T147" s="105"/>
      <c r="U147" s="105"/>
      <c r="V147" s="105"/>
    </row>
    <row r="148" spans="1:22" s="57" customFormat="1" ht="1.5" customHeight="1">
      <c r="A148" s="54"/>
      <c r="B148" s="54"/>
      <c r="C148" s="55"/>
      <c r="D148" s="35"/>
      <c r="E148" s="37"/>
      <c r="F148" s="55"/>
      <c r="G148" s="55"/>
      <c r="H148" s="56"/>
      <c r="J148" s="105"/>
      <c r="K148" s="105"/>
      <c r="L148" s="105"/>
      <c r="M148" s="105"/>
      <c r="N148" s="105"/>
      <c r="O148" s="105"/>
      <c r="P148" s="105"/>
      <c r="Q148" s="105"/>
      <c r="R148" s="105"/>
      <c r="S148" s="105"/>
      <c r="T148" s="105"/>
      <c r="U148" s="105"/>
      <c r="V148" s="105"/>
    </row>
    <row r="149" spans="1:22" s="52" customFormat="1" ht="39.75" customHeight="1">
      <c r="A149" s="172" t="s">
        <v>111</v>
      </c>
      <c r="B149" s="172"/>
      <c r="C149" s="172"/>
      <c r="D149" s="172"/>
      <c r="E149" s="172"/>
      <c r="F149" s="172"/>
      <c r="G149" s="172"/>
      <c r="H149" s="172"/>
      <c r="J149" s="162"/>
      <c r="K149" s="162"/>
      <c r="L149" s="162"/>
      <c r="M149" s="162"/>
      <c r="N149" s="162"/>
      <c r="O149" s="162"/>
      <c r="P149" s="162"/>
      <c r="Q149" s="162"/>
      <c r="R149" s="162"/>
      <c r="S149" s="162"/>
      <c r="T149" s="162"/>
      <c r="U149" s="162"/>
      <c r="V149" s="162"/>
    </row>
    <row r="150" spans="1:22" s="57" customFormat="1" ht="1.5" customHeight="1">
      <c r="A150" s="54"/>
      <c r="B150" s="54"/>
      <c r="C150" s="55"/>
      <c r="D150" s="35"/>
      <c r="E150" s="37"/>
      <c r="F150" s="55"/>
      <c r="G150" s="55"/>
      <c r="H150" s="56"/>
      <c r="J150" s="105"/>
      <c r="K150" s="105"/>
      <c r="L150" s="105"/>
      <c r="M150" s="105"/>
      <c r="N150" s="105"/>
      <c r="O150" s="105"/>
      <c r="P150" s="105"/>
      <c r="Q150" s="105"/>
      <c r="R150" s="105"/>
      <c r="S150" s="105"/>
      <c r="T150" s="105"/>
      <c r="U150" s="105"/>
      <c r="V150" s="105"/>
    </row>
    <row r="151" spans="1:22" s="57" customFormat="1" ht="18" customHeight="1">
      <c r="A151" s="54" t="s">
        <v>113</v>
      </c>
      <c r="B151" s="54"/>
      <c r="C151" s="55"/>
      <c r="D151" s="35"/>
      <c r="E151" s="37"/>
      <c r="F151" s="55"/>
      <c r="G151" s="55"/>
      <c r="H151" s="56"/>
      <c r="J151" s="105"/>
      <c r="K151" s="105"/>
      <c r="L151" s="105"/>
      <c r="M151" s="105"/>
      <c r="N151" s="105"/>
      <c r="O151" s="105"/>
      <c r="P151" s="105"/>
      <c r="Q151" s="105"/>
      <c r="R151" s="105"/>
      <c r="S151" s="105"/>
      <c r="T151" s="105"/>
      <c r="U151" s="105"/>
      <c r="V151" s="105"/>
    </row>
    <row r="152" spans="1:22" s="57" customFormat="1" ht="12" hidden="1" customHeight="1">
      <c r="A152" s="54"/>
      <c r="B152" s="54"/>
      <c r="C152" s="55"/>
      <c r="D152" s="35"/>
      <c r="E152" s="37"/>
      <c r="F152" s="55"/>
      <c r="G152" s="55"/>
      <c r="H152" s="56"/>
      <c r="J152" s="105"/>
      <c r="K152" s="105"/>
      <c r="L152" s="105"/>
      <c r="M152" s="105"/>
      <c r="N152" s="105"/>
      <c r="O152" s="105"/>
      <c r="P152" s="105"/>
      <c r="Q152" s="105"/>
      <c r="R152" s="105"/>
      <c r="S152" s="105"/>
      <c r="T152" s="105"/>
      <c r="U152" s="105"/>
      <c r="V152" s="105"/>
    </row>
    <row r="153" spans="1:22" s="57" customFormat="1" ht="18" customHeight="1">
      <c r="A153" s="54" t="s">
        <v>114</v>
      </c>
      <c r="B153" s="54"/>
      <c r="C153" s="55"/>
      <c r="D153" s="35"/>
      <c r="E153" s="37"/>
      <c r="F153" s="55"/>
      <c r="G153" s="55"/>
      <c r="H153" s="56"/>
      <c r="J153" s="105"/>
      <c r="K153" s="105"/>
      <c r="L153" s="105"/>
      <c r="M153" s="105"/>
      <c r="N153" s="105"/>
      <c r="O153" s="105"/>
      <c r="P153" s="105"/>
      <c r="Q153" s="105"/>
      <c r="R153" s="105"/>
      <c r="S153" s="105"/>
      <c r="T153" s="105"/>
      <c r="U153" s="105"/>
      <c r="V153" s="105"/>
    </row>
    <row r="154" spans="1:22" s="57" customFormat="1" ht="1.5" customHeight="1">
      <c r="A154" s="54"/>
      <c r="B154" s="54"/>
      <c r="C154" s="55"/>
      <c r="D154" s="35"/>
      <c r="E154" s="37"/>
      <c r="F154" s="55"/>
      <c r="G154" s="55"/>
      <c r="H154" s="56"/>
      <c r="J154" s="105"/>
      <c r="K154" s="105"/>
      <c r="L154" s="105"/>
      <c r="M154" s="105"/>
      <c r="N154" s="105"/>
      <c r="O154" s="105"/>
      <c r="P154" s="105"/>
      <c r="Q154" s="105"/>
      <c r="R154" s="105"/>
      <c r="S154" s="105"/>
      <c r="T154" s="105"/>
      <c r="U154" s="105"/>
      <c r="V154" s="105"/>
    </row>
    <row r="155" spans="1:22" s="52" customFormat="1" ht="18" customHeight="1">
      <c r="A155" s="172" t="s">
        <v>112</v>
      </c>
      <c r="B155" s="172"/>
      <c r="C155" s="172"/>
      <c r="D155" s="172"/>
      <c r="E155" s="172"/>
      <c r="F155" s="172"/>
      <c r="G155" s="172"/>
      <c r="H155" s="172"/>
      <c r="J155" s="162"/>
      <c r="K155" s="162"/>
      <c r="L155" s="162"/>
      <c r="M155" s="162"/>
      <c r="N155" s="162"/>
      <c r="O155" s="162"/>
      <c r="P155" s="162"/>
      <c r="Q155" s="162"/>
      <c r="R155" s="162"/>
      <c r="S155" s="162"/>
      <c r="T155" s="162"/>
      <c r="U155" s="162"/>
      <c r="V155" s="162"/>
    </row>
    <row r="156" spans="1:22" s="57" customFormat="1" ht="12" hidden="1" customHeight="1">
      <c r="A156" s="54"/>
      <c r="B156" s="54"/>
      <c r="C156" s="55"/>
      <c r="D156" s="35"/>
      <c r="E156" s="37"/>
      <c r="F156" s="55"/>
      <c r="G156" s="55"/>
      <c r="H156" s="56"/>
      <c r="J156" s="105"/>
      <c r="K156" s="105"/>
      <c r="L156" s="105"/>
      <c r="M156" s="105"/>
      <c r="N156" s="105"/>
      <c r="O156" s="105"/>
      <c r="P156" s="105"/>
      <c r="Q156" s="105"/>
      <c r="R156" s="105"/>
      <c r="S156" s="105"/>
      <c r="T156" s="105"/>
      <c r="U156" s="105"/>
      <c r="V156" s="105"/>
    </row>
    <row r="157" spans="1:22" s="57" customFormat="1" ht="12" hidden="1" customHeight="1">
      <c r="A157" s="54"/>
      <c r="B157" s="54"/>
      <c r="C157" s="55"/>
      <c r="D157" s="35"/>
      <c r="E157" s="37"/>
      <c r="F157" s="55"/>
      <c r="G157" s="55"/>
      <c r="H157" s="56"/>
      <c r="J157" s="105"/>
      <c r="K157" s="105"/>
      <c r="L157" s="105"/>
      <c r="M157" s="105"/>
      <c r="N157" s="105"/>
      <c r="O157" s="105"/>
      <c r="P157" s="105"/>
      <c r="Q157" s="105"/>
      <c r="R157" s="105"/>
      <c r="S157" s="105"/>
      <c r="T157" s="105"/>
      <c r="U157" s="105"/>
      <c r="V157" s="105"/>
    </row>
    <row r="158" spans="1:22" s="57" customFormat="1" ht="12" hidden="1" customHeight="1">
      <c r="A158" s="54"/>
      <c r="B158" s="54"/>
      <c r="C158" s="55"/>
      <c r="D158" s="35"/>
      <c r="E158" s="37"/>
      <c r="F158" s="55"/>
      <c r="G158" s="55"/>
      <c r="H158" s="56"/>
      <c r="J158" s="105"/>
      <c r="K158" s="105"/>
      <c r="L158" s="105"/>
      <c r="M158" s="105"/>
      <c r="N158" s="105"/>
      <c r="O158" s="105"/>
      <c r="P158" s="105"/>
      <c r="Q158" s="105"/>
      <c r="R158" s="105"/>
      <c r="S158" s="105"/>
      <c r="T158" s="105"/>
      <c r="U158" s="105"/>
      <c r="V158" s="105"/>
    </row>
    <row r="159" spans="1:22" s="57" customFormat="1" ht="12" customHeight="1">
      <c r="A159" s="54"/>
      <c r="B159" s="54"/>
      <c r="C159" s="55"/>
      <c r="D159" s="35"/>
      <c r="E159" s="37"/>
      <c r="F159" s="55"/>
      <c r="G159" s="55"/>
      <c r="H159" s="56"/>
      <c r="J159" s="105"/>
      <c r="K159" s="105"/>
      <c r="L159" s="105"/>
      <c r="M159" s="105"/>
      <c r="N159" s="105"/>
      <c r="O159" s="105"/>
      <c r="P159" s="105"/>
      <c r="Q159" s="105"/>
      <c r="R159" s="105"/>
      <c r="S159" s="105"/>
      <c r="T159" s="105"/>
      <c r="U159" s="105"/>
      <c r="V159" s="105"/>
    </row>
    <row r="160" spans="1:22" s="57" customFormat="1" ht="12" customHeight="1">
      <c r="A160" s="54"/>
      <c r="B160" s="54"/>
      <c r="C160" s="55"/>
      <c r="D160" s="35"/>
      <c r="E160" s="37"/>
      <c r="F160" s="55"/>
      <c r="G160" s="55"/>
      <c r="H160" s="56"/>
      <c r="J160" s="105"/>
      <c r="K160" s="105"/>
      <c r="L160" s="105"/>
      <c r="M160" s="105"/>
      <c r="N160" s="105"/>
      <c r="O160" s="105"/>
      <c r="P160" s="105"/>
      <c r="Q160" s="105"/>
      <c r="R160" s="105"/>
      <c r="S160" s="105"/>
      <c r="T160" s="105"/>
      <c r="U160" s="105"/>
      <c r="V160" s="105"/>
    </row>
    <row r="161" spans="1:22" s="57" customFormat="1" ht="12" customHeight="1">
      <c r="A161" s="54"/>
      <c r="B161" s="54"/>
      <c r="C161" s="55"/>
      <c r="D161" s="35"/>
      <c r="E161" s="37"/>
      <c r="F161" s="55"/>
      <c r="G161" s="55"/>
      <c r="H161" s="56"/>
      <c r="J161" s="105"/>
      <c r="K161" s="105"/>
      <c r="L161" s="105"/>
      <c r="M161" s="105"/>
      <c r="N161" s="105"/>
      <c r="O161" s="105"/>
      <c r="P161" s="105"/>
      <c r="Q161" s="105"/>
      <c r="R161" s="105"/>
      <c r="S161" s="105"/>
      <c r="T161" s="105"/>
      <c r="U161" s="105"/>
      <c r="V161" s="105"/>
    </row>
    <row r="162" spans="1:22" s="57" customFormat="1" ht="12" customHeight="1">
      <c r="A162" s="54"/>
      <c r="B162" s="54"/>
      <c r="C162" s="55"/>
      <c r="D162" s="35"/>
      <c r="E162" s="37"/>
      <c r="F162" s="55"/>
      <c r="G162" s="55"/>
      <c r="H162" s="56"/>
      <c r="J162" s="105"/>
      <c r="K162" s="105"/>
      <c r="L162" s="105"/>
      <c r="M162" s="105"/>
      <c r="N162" s="105"/>
      <c r="O162" s="105"/>
      <c r="P162" s="105"/>
      <c r="Q162" s="105"/>
      <c r="R162" s="105"/>
      <c r="S162" s="105"/>
      <c r="T162" s="105"/>
      <c r="U162" s="105"/>
      <c r="V162" s="105"/>
    </row>
    <row r="163" spans="1:22" s="57" customFormat="1" ht="12" customHeight="1">
      <c r="A163" s="54"/>
      <c r="B163" s="54"/>
      <c r="C163" s="55"/>
      <c r="D163" s="35"/>
      <c r="E163" s="37"/>
      <c r="F163" s="55"/>
      <c r="G163" s="55"/>
      <c r="H163" s="56"/>
      <c r="J163" s="105"/>
      <c r="K163" s="105"/>
      <c r="L163" s="105"/>
      <c r="M163" s="105"/>
      <c r="N163" s="105"/>
      <c r="O163" s="105"/>
      <c r="P163" s="105"/>
      <c r="Q163" s="105"/>
      <c r="R163" s="105"/>
      <c r="S163" s="105"/>
      <c r="T163" s="105"/>
      <c r="U163" s="105"/>
      <c r="V163" s="105"/>
    </row>
    <row r="164" spans="1:22" s="57" customFormat="1" ht="10.5" customHeight="1">
      <c r="A164" s="54"/>
      <c r="B164" s="54"/>
      <c r="C164" s="55"/>
      <c r="D164" s="35"/>
      <c r="E164" s="37"/>
      <c r="F164" s="55"/>
      <c r="G164" s="55"/>
      <c r="H164" s="56"/>
      <c r="J164" s="105"/>
      <c r="K164" s="105"/>
      <c r="L164" s="105"/>
      <c r="M164" s="105"/>
      <c r="N164" s="105"/>
      <c r="O164" s="105"/>
      <c r="P164" s="105"/>
      <c r="Q164" s="105"/>
      <c r="R164" s="105"/>
      <c r="S164" s="105"/>
      <c r="T164" s="105"/>
      <c r="U164" s="105"/>
      <c r="V164" s="105"/>
    </row>
    <row r="165" spans="1:22" s="63" customFormat="1">
      <c r="A165" s="58" t="s">
        <v>87</v>
      </c>
      <c r="B165" s="58"/>
      <c r="C165" s="59"/>
      <c r="D165" s="60"/>
      <c r="E165" s="61"/>
      <c r="F165" s="59"/>
      <c r="G165" s="59"/>
      <c r="H165" s="62"/>
      <c r="J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1:22" s="57" customFormat="1" ht="12" customHeight="1">
      <c r="A166" s="54"/>
      <c r="B166" s="54"/>
      <c r="C166" s="55"/>
      <c r="D166" s="35"/>
      <c r="E166" s="37"/>
      <c r="F166" s="55"/>
      <c r="G166" s="55"/>
      <c r="H166" s="56"/>
      <c r="J166" s="105"/>
      <c r="K166" s="105"/>
      <c r="L166" s="105"/>
      <c r="M166" s="105"/>
      <c r="N166" s="105"/>
      <c r="O166" s="105"/>
      <c r="P166" s="105"/>
      <c r="Q166" s="105"/>
      <c r="R166" s="105"/>
      <c r="S166" s="105"/>
      <c r="T166" s="105"/>
      <c r="U166" s="105"/>
      <c r="V166" s="105"/>
    </row>
    <row r="167" spans="1:22" s="69" customFormat="1">
      <c r="A167" s="58" t="s">
        <v>120</v>
      </c>
      <c r="B167" s="64"/>
      <c r="C167" s="65"/>
      <c r="D167" s="66"/>
      <c r="E167" s="67"/>
      <c r="F167" s="65"/>
      <c r="G167" s="65"/>
      <c r="H167" s="68"/>
      <c r="J167" s="105"/>
      <c r="K167" s="105"/>
      <c r="L167" s="105"/>
      <c r="M167" s="105"/>
      <c r="N167" s="105"/>
      <c r="O167" s="105"/>
      <c r="P167" s="105"/>
      <c r="Q167" s="105"/>
      <c r="R167" s="105"/>
      <c r="S167" s="105"/>
      <c r="T167" s="105"/>
      <c r="U167" s="105"/>
      <c r="V167" s="105"/>
    </row>
    <row r="168" spans="1:22" s="74" customFormat="1" ht="11.25">
      <c r="A168" s="70"/>
      <c r="B168" s="70"/>
      <c r="C168" s="71"/>
      <c r="D168" s="71"/>
      <c r="E168" s="72"/>
      <c r="F168" s="71"/>
      <c r="G168" s="71"/>
      <c r="H168" s="73"/>
      <c r="J168" s="105"/>
      <c r="K168" s="105"/>
      <c r="L168" s="105"/>
      <c r="M168" s="105"/>
      <c r="N168" s="105"/>
      <c r="O168" s="105"/>
      <c r="P168" s="105"/>
      <c r="Q168" s="105"/>
      <c r="R168" s="105"/>
      <c r="S168" s="105"/>
      <c r="T168" s="105"/>
      <c r="U168" s="105"/>
      <c r="V168" s="105"/>
    </row>
    <row r="169" spans="1:22" s="28" customFormat="1" ht="11.25">
      <c r="A169" s="50"/>
      <c r="B169" s="50"/>
      <c r="C169" s="35"/>
      <c r="D169" s="35"/>
      <c r="E169" s="37"/>
      <c r="F169" s="35"/>
      <c r="G169" s="35"/>
      <c r="H169" s="38"/>
      <c r="J169" s="105"/>
      <c r="K169" s="105"/>
      <c r="L169" s="105"/>
      <c r="M169" s="105"/>
      <c r="N169" s="105"/>
      <c r="O169" s="105"/>
      <c r="P169" s="105"/>
      <c r="Q169" s="105"/>
      <c r="R169" s="105"/>
      <c r="S169" s="105"/>
      <c r="T169" s="105"/>
      <c r="U169" s="105"/>
      <c r="V169" s="105"/>
    </row>
    <row r="174" spans="1:22" s="77" customFormat="1" ht="13.5">
      <c r="A174" s="75"/>
      <c r="B174" s="75"/>
      <c r="C174" s="75"/>
      <c r="D174" s="76"/>
      <c r="E174" s="75"/>
      <c r="F174" s="75"/>
      <c r="G174" s="75"/>
      <c r="H174" s="75"/>
    </row>
    <row r="175" spans="1:22" s="77" customFormat="1" ht="13.5">
      <c r="A175" s="75"/>
      <c r="B175" s="75"/>
      <c r="C175" s="75"/>
      <c r="D175" s="76"/>
      <c r="E175" s="75"/>
      <c r="F175" s="75"/>
      <c r="G175" s="75"/>
      <c r="H175" s="75"/>
    </row>
    <row r="176" spans="1:22" s="82" customFormat="1">
      <c r="A176" s="78"/>
      <c r="B176" s="78"/>
      <c r="C176" s="79"/>
      <c r="D176" s="79"/>
      <c r="E176" s="80"/>
      <c r="F176" s="79"/>
      <c r="G176" s="79"/>
      <c r="H176" s="81"/>
      <c r="J176"/>
      <c r="K176"/>
      <c r="L176"/>
      <c r="M176"/>
      <c r="N176"/>
      <c r="O176"/>
      <c r="P176"/>
      <c r="Q176"/>
      <c r="R176"/>
      <c r="S176"/>
      <c r="T176"/>
      <c r="U176"/>
      <c r="V176"/>
    </row>
    <row r="177" spans="1:22" s="82" customFormat="1">
      <c r="A177" s="78"/>
      <c r="B177" s="78"/>
      <c r="C177" s="79"/>
      <c r="D177" s="79"/>
      <c r="E177" s="80"/>
      <c r="F177" s="79"/>
      <c r="G177" s="79"/>
      <c r="H177" s="81"/>
      <c r="J177"/>
      <c r="K177"/>
      <c r="L177"/>
      <c r="M177"/>
      <c r="N177"/>
      <c r="O177"/>
      <c r="P177"/>
      <c r="Q177"/>
      <c r="R177"/>
      <c r="S177"/>
      <c r="T177"/>
      <c r="U177"/>
      <c r="V177"/>
    </row>
  </sheetData>
  <sortState xmlns:xlrd2="http://schemas.microsoft.com/office/spreadsheetml/2017/richdata2" ref="A8:H24">
    <sortCondition ref="A8:A24"/>
  </sortState>
  <mergeCells count="13">
    <mergeCell ref="C116:E116"/>
    <mergeCell ref="C5:F5"/>
    <mergeCell ref="E6:F6"/>
    <mergeCell ref="C64:F64"/>
    <mergeCell ref="E65:F65"/>
    <mergeCell ref="A87:E87"/>
    <mergeCell ref="A155:H155"/>
    <mergeCell ref="A149:H149"/>
    <mergeCell ref="A135:H135"/>
    <mergeCell ref="A137:H137"/>
    <mergeCell ref="A139:H139"/>
    <mergeCell ref="A141:H141"/>
    <mergeCell ref="A145:H145"/>
  </mergeCells>
  <printOptions horizontalCentered="1"/>
  <pageMargins left="0.4" right="0.4" top="0.34" bottom="0.5" header="0.5" footer="0.4"/>
  <pageSetup orientation="portrait" r:id="rId1"/>
  <headerFooter alignWithMargins="0"/>
  <rowBreaks count="2" manualBreakCount="2">
    <brk id="59" max="15" man="1"/>
    <brk id="111" max="1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Departmental Data Degrees</vt:lpstr>
      <vt:lpstr>'Departmental Data Degrees'!Print_Area</vt:lpstr>
    </vt:vector>
  </TitlesOfParts>
  <Company>Iowa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Dobbe, Nadine K [I RES]</dc:creator>
  <cp:lastModifiedBy>Andringa, Chris [I RES]</cp:lastModifiedBy>
  <cp:lastPrinted>2021-03-22T18:32:02Z</cp:lastPrinted>
  <dcterms:created xsi:type="dcterms:W3CDTF">2014-01-17T15:41:59Z</dcterms:created>
  <dcterms:modified xsi:type="dcterms:W3CDTF">2025-05-09T14:52:02Z</dcterms:modified>
</cp:coreProperties>
</file>