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9346E33D-31CE-4E87-9EC0-B319523FFC22}" xr6:coauthVersionLast="47" xr6:coauthVersionMax="47" xr10:uidLastSave="{00000000-0000-0000-0000-000000000000}"/>
  <bookViews>
    <workbookView xWindow="31305" yWindow="450" windowWidth="25470" windowHeight="16830" xr2:uid="{00000000-000D-0000-FFFF-FFFF00000000}"/>
  </bookViews>
  <sheets>
    <sheet name="Degrees by Gender" sheetId="1" r:id="rId1"/>
    <sheet name="Sheet1" sheetId="2" state="hidden" r:id="rId2"/>
    <sheet name="Sheet1 (2)" sheetId="3" state="hidden" r:id="rId3"/>
  </sheets>
  <definedNames>
    <definedName name="_xlnm.Print_Area" localSheetId="0">'Degrees by Gender'!$A$1:$AJ$69</definedName>
    <definedName name="_xlnm.Print_Area" localSheetId="1">Sheet1!$A$1:$U$75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8" i="1" l="1"/>
  <c r="AI26" i="1"/>
  <c r="AI27" i="1" s="1"/>
  <c r="AI25" i="1"/>
  <c r="AI29" i="1" s="1"/>
  <c r="AI24" i="1"/>
  <c r="AI22" i="1"/>
  <c r="AI19" i="1"/>
  <c r="AI17" i="1"/>
  <c r="AI14" i="1"/>
  <c r="AI12" i="1"/>
  <c r="AI9" i="1"/>
  <c r="AI7" i="1"/>
  <c r="AH28" i="1"/>
  <c r="AH26" i="1"/>
  <c r="AH27" i="1" s="1"/>
  <c r="AH25" i="1"/>
  <c r="AH24" i="1"/>
  <c r="AH22" i="1"/>
  <c r="AH19" i="1"/>
  <c r="AH17" i="1"/>
  <c r="AH14" i="1"/>
  <c r="AH12" i="1"/>
  <c r="AH9" i="1"/>
  <c r="AH7" i="1"/>
  <c r="AH29" i="1" l="1"/>
  <c r="AJ25" i="1"/>
  <c r="AJ26" i="1"/>
  <c r="AJ28" i="1"/>
  <c r="AJ24" i="1"/>
  <c r="AJ22" i="1"/>
  <c r="AJ19" i="1"/>
  <c r="AJ17" i="1"/>
  <c r="AJ14" i="1"/>
  <c r="AJ12" i="1"/>
  <c r="AJ9" i="1"/>
  <c r="AJ7" i="1"/>
  <c r="AJ27" i="1" l="1"/>
  <c r="AJ29" i="1"/>
  <c r="AG28" i="1"/>
  <c r="AG26" i="1"/>
  <c r="AG25" i="1"/>
  <c r="AG24" i="1"/>
  <c r="AG22" i="1"/>
  <c r="AG19" i="1"/>
  <c r="AG17" i="1"/>
  <c r="AG14" i="1"/>
  <c r="AG12" i="1"/>
  <c r="AF13" i="1"/>
  <c r="AF14" i="1" s="1"/>
  <c r="AF17" i="1"/>
  <c r="AF18" i="1"/>
  <c r="AF19" i="1" s="1"/>
  <c r="AF22" i="1"/>
  <c r="AF23" i="1"/>
  <c r="AF24" i="1" s="1"/>
  <c r="AF25" i="1"/>
  <c r="AF26" i="1"/>
  <c r="AG9" i="1"/>
  <c r="AG7" i="1"/>
  <c r="AF12" i="1"/>
  <c r="AF8" i="1"/>
  <c r="AF7" i="1"/>
  <c r="AE26" i="1"/>
  <c r="AE25" i="1"/>
  <c r="AE23" i="1"/>
  <c r="AE24" i="1" s="1"/>
  <c r="AE22" i="1"/>
  <c r="AE18" i="1"/>
  <c r="AE19" i="1" s="1"/>
  <c r="AE17" i="1"/>
  <c r="AE13" i="1"/>
  <c r="AE14" i="1" s="1"/>
  <c r="AE12" i="1"/>
  <c r="AE8" i="1"/>
  <c r="AE7" i="1"/>
  <c r="AG29" i="1" l="1"/>
  <c r="AG27" i="1"/>
  <c r="AF27" i="1"/>
  <c r="AF28" i="1"/>
  <c r="AF29" i="1" s="1"/>
  <c r="AF9" i="1"/>
  <c r="AE28" i="1"/>
  <c r="AE29" i="1" s="1"/>
  <c r="AE9" i="1"/>
  <c r="AE27" i="1"/>
  <c r="K25" i="2"/>
  <c r="K24" i="2"/>
  <c r="K23" i="2"/>
  <c r="K22" i="2"/>
  <c r="K21" i="2"/>
  <c r="K20" i="2"/>
  <c r="K19" i="2"/>
  <c r="K18" i="2"/>
  <c r="K17" i="2"/>
  <c r="K16" i="2"/>
  <c r="AD26" i="1" l="1"/>
  <c r="AD8" i="1"/>
  <c r="AD9" i="1" s="1"/>
  <c r="AD13" i="1"/>
  <c r="AD14" i="1" s="1"/>
  <c r="AD18" i="1"/>
  <c r="AD19" i="1" s="1"/>
  <c r="AD23" i="1"/>
  <c r="AD24" i="1" s="1"/>
  <c r="AD22" i="1"/>
  <c r="AD17" i="1"/>
  <c r="AD12" i="1"/>
  <c r="AD7" i="1"/>
  <c r="S25" i="2"/>
  <c r="S24" i="2"/>
  <c r="J25" i="2" s="1"/>
  <c r="J16" i="2"/>
  <c r="J17" i="2"/>
  <c r="J18" i="2"/>
  <c r="J19" i="2"/>
  <c r="J20" i="2"/>
  <c r="J21" i="2"/>
  <c r="J22" i="2"/>
  <c r="J23" i="2"/>
  <c r="AC26" i="1"/>
  <c r="AC25" i="1"/>
  <c r="AC23" i="1"/>
  <c r="AC24" i="1" s="1"/>
  <c r="AC22" i="1"/>
  <c r="AC18" i="1"/>
  <c r="AC19" i="1" s="1"/>
  <c r="AC17" i="1"/>
  <c r="AC13" i="1"/>
  <c r="AC12" i="1"/>
  <c r="AC8" i="1"/>
  <c r="AC9" i="1" s="1"/>
  <c r="AC7" i="1"/>
  <c r="I16" i="2"/>
  <c r="I17" i="2"/>
  <c r="I18" i="2"/>
  <c r="I19" i="2"/>
  <c r="I20" i="2"/>
  <c r="I21" i="2"/>
  <c r="I22" i="2"/>
  <c r="I23" i="2"/>
  <c r="R25" i="2"/>
  <c r="R24" i="2"/>
  <c r="I24" i="2" s="1"/>
  <c r="P11" i="2"/>
  <c r="Q11" i="2" s="1"/>
  <c r="P10" i="2"/>
  <c r="Q9" i="2"/>
  <c r="Q8" i="2"/>
  <c r="Q7" i="2"/>
  <c r="Q6" i="2"/>
  <c r="Q5" i="2"/>
  <c r="Q4" i="2"/>
  <c r="Q3" i="2"/>
  <c r="Q2" i="2"/>
  <c r="O2" i="2"/>
  <c r="O3" i="2"/>
  <c r="O4" i="2"/>
  <c r="O5" i="2"/>
  <c r="O6" i="2"/>
  <c r="O7" i="2"/>
  <c r="O8" i="2"/>
  <c r="O9" i="2"/>
  <c r="N10" i="2"/>
  <c r="N11" i="2"/>
  <c r="Q24" i="2"/>
  <c r="Q25" i="2"/>
  <c r="H16" i="2"/>
  <c r="H17" i="2"/>
  <c r="H18" i="2"/>
  <c r="H19" i="2"/>
  <c r="H20" i="2"/>
  <c r="H21" i="2"/>
  <c r="H22" i="2"/>
  <c r="H23" i="2"/>
  <c r="AB26" i="1"/>
  <c r="AB25" i="1"/>
  <c r="AB23" i="1"/>
  <c r="AB24" i="1" s="1"/>
  <c r="AB22" i="1"/>
  <c r="AB18" i="1"/>
  <c r="AB19" i="1" s="1"/>
  <c r="AB17" i="1"/>
  <c r="AB13" i="1"/>
  <c r="AB14" i="1" s="1"/>
  <c r="AB12" i="1"/>
  <c r="AB8" i="1"/>
  <c r="AB9" i="1" s="1"/>
  <c r="AB7" i="1"/>
  <c r="M9" i="2"/>
  <c r="M8" i="2"/>
  <c r="M7" i="2"/>
  <c r="M6" i="2"/>
  <c r="M5" i="2"/>
  <c r="M4" i="2"/>
  <c r="M3" i="2"/>
  <c r="M2" i="2"/>
  <c r="K2" i="2"/>
  <c r="L11" i="2"/>
  <c r="M11" i="2"/>
  <c r="L10" i="2"/>
  <c r="AA26" i="1"/>
  <c r="AA25" i="1"/>
  <c r="AA23" i="1"/>
  <c r="AA22" i="1"/>
  <c r="AA18" i="1"/>
  <c r="AA17" i="1"/>
  <c r="AA13" i="1"/>
  <c r="AA12" i="1"/>
  <c r="AA8" i="1"/>
  <c r="AA7" i="1"/>
  <c r="J11" i="2"/>
  <c r="K11" i="2" s="1"/>
  <c r="J10" i="2"/>
  <c r="K10" i="2" s="1"/>
  <c r="K9" i="2"/>
  <c r="K8" i="2"/>
  <c r="K7" i="2"/>
  <c r="K6" i="2"/>
  <c r="K5" i="2"/>
  <c r="K4" i="2"/>
  <c r="K3" i="2"/>
  <c r="Z26" i="1"/>
  <c r="Z25" i="1"/>
  <c r="Z23" i="1"/>
  <c r="Z22" i="1"/>
  <c r="Z18" i="1"/>
  <c r="Z17" i="1"/>
  <c r="Z13" i="1"/>
  <c r="Z12" i="1"/>
  <c r="Z8" i="1"/>
  <c r="Z7" i="1"/>
  <c r="I11" i="2"/>
  <c r="I10" i="2"/>
  <c r="I9" i="2"/>
  <c r="I8" i="2"/>
  <c r="I7" i="2"/>
  <c r="I6" i="2"/>
  <c r="I5" i="2"/>
  <c r="I4" i="2"/>
  <c r="I3" i="2"/>
  <c r="I2" i="2"/>
  <c r="Y26" i="1"/>
  <c r="Y25" i="1"/>
  <c r="Y23" i="1"/>
  <c r="Y22" i="1"/>
  <c r="Y18" i="1"/>
  <c r="Y17" i="1"/>
  <c r="Y13" i="1"/>
  <c r="Y12" i="1"/>
  <c r="Y8" i="1"/>
  <c r="Y7" i="1"/>
  <c r="L11" i="3"/>
  <c r="J11" i="3"/>
  <c r="H11" i="3"/>
  <c r="F11" i="3"/>
  <c r="D11" i="3"/>
  <c r="L10" i="3"/>
  <c r="J10" i="3"/>
  <c r="H10" i="3"/>
  <c r="F10" i="3"/>
  <c r="D10" i="3"/>
  <c r="L9" i="3"/>
  <c r="J9" i="3"/>
  <c r="H9" i="3"/>
  <c r="F9" i="3"/>
  <c r="D9" i="3"/>
  <c r="L8" i="3"/>
  <c r="J8" i="3"/>
  <c r="H8" i="3"/>
  <c r="F8" i="3"/>
  <c r="D8" i="3"/>
  <c r="L7" i="3"/>
  <c r="J7" i="3"/>
  <c r="H7" i="3"/>
  <c r="F7" i="3"/>
  <c r="D7" i="3"/>
  <c r="L6" i="3"/>
  <c r="J6" i="3"/>
  <c r="H6" i="3"/>
  <c r="F6" i="3"/>
  <c r="D6" i="3"/>
  <c r="L5" i="3"/>
  <c r="J5" i="3"/>
  <c r="H5" i="3"/>
  <c r="F5" i="3"/>
  <c r="D5" i="3"/>
  <c r="L4" i="3"/>
  <c r="J4" i="3"/>
  <c r="H4" i="3"/>
  <c r="F4" i="3"/>
  <c r="D4" i="3"/>
  <c r="L3" i="3"/>
  <c r="J3" i="3"/>
  <c r="H3" i="3"/>
  <c r="F3" i="3"/>
  <c r="D3" i="3"/>
  <c r="L2" i="3"/>
  <c r="J2" i="3"/>
  <c r="H2" i="3"/>
  <c r="F2" i="3"/>
  <c r="D2" i="3"/>
  <c r="G11" i="2"/>
  <c r="G10" i="2"/>
  <c r="G9" i="2"/>
  <c r="G8" i="2"/>
  <c r="G7" i="2"/>
  <c r="G6" i="2"/>
  <c r="G5" i="2"/>
  <c r="G4" i="2"/>
  <c r="G3" i="2"/>
  <c r="G2" i="2"/>
  <c r="E11" i="2"/>
  <c r="E10" i="2"/>
  <c r="E9" i="2"/>
  <c r="E8" i="2"/>
  <c r="E7" i="2"/>
  <c r="E6" i="2"/>
  <c r="E5" i="2"/>
  <c r="E4" i="2"/>
  <c r="E3" i="2"/>
  <c r="E2" i="2"/>
  <c r="X26" i="1"/>
  <c r="X25" i="1"/>
  <c r="X23" i="1"/>
  <c r="X22" i="1"/>
  <c r="X18" i="1"/>
  <c r="X17" i="1"/>
  <c r="X13" i="1"/>
  <c r="X12" i="1"/>
  <c r="X8" i="1"/>
  <c r="X7" i="1"/>
  <c r="W26" i="1"/>
  <c r="W25" i="1"/>
  <c r="W23" i="1"/>
  <c r="W22" i="1"/>
  <c r="W18" i="1"/>
  <c r="W17" i="1"/>
  <c r="W13" i="1"/>
  <c r="W12" i="1"/>
  <c r="W8" i="1"/>
  <c r="W7" i="1"/>
  <c r="V26" i="1"/>
  <c r="V25" i="1"/>
  <c r="V18" i="1"/>
  <c r="V17" i="1"/>
  <c r="V13" i="1"/>
  <c r="V12" i="1"/>
  <c r="V23" i="1"/>
  <c r="V22" i="1"/>
  <c r="V8" i="1"/>
  <c r="V7" i="1"/>
  <c r="U26" i="1"/>
  <c r="U25" i="1"/>
  <c r="U18" i="1"/>
  <c r="U17" i="1"/>
  <c r="U13" i="1"/>
  <c r="U12" i="1"/>
  <c r="U23" i="1"/>
  <c r="U22" i="1"/>
  <c r="U8" i="1"/>
  <c r="U7" i="1"/>
  <c r="T8" i="1"/>
  <c r="T23" i="1"/>
  <c r="T13" i="1"/>
  <c r="T18" i="1"/>
  <c r="T26" i="1"/>
  <c r="T25" i="1"/>
  <c r="T17" i="1"/>
  <c r="T12" i="1"/>
  <c r="T22" i="1"/>
  <c r="T7" i="1"/>
  <c r="S8" i="1"/>
  <c r="S23" i="1"/>
  <c r="S13" i="1"/>
  <c r="S18" i="1"/>
  <c r="S26" i="1"/>
  <c r="S25" i="1"/>
  <c r="S17" i="1"/>
  <c r="S12" i="1"/>
  <c r="S22" i="1"/>
  <c r="S7" i="1"/>
  <c r="R8" i="1"/>
  <c r="R23" i="1"/>
  <c r="R13" i="1"/>
  <c r="R18" i="1"/>
  <c r="R26" i="1"/>
  <c r="R25" i="1"/>
  <c r="R17" i="1"/>
  <c r="R12" i="1"/>
  <c r="R22" i="1"/>
  <c r="R7" i="1"/>
  <c r="Q8" i="1"/>
  <c r="Q23" i="1"/>
  <c r="Q13" i="1"/>
  <c r="Q18" i="1"/>
  <c r="Q26" i="1"/>
  <c r="Q25" i="1"/>
  <c r="Q17" i="1"/>
  <c r="Q12" i="1"/>
  <c r="Q22" i="1"/>
  <c r="Q7" i="1"/>
  <c r="P8" i="1"/>
  <c r="P20" i="1"/>
  <c r="P23" i="1" s="1"/>
  <c r="P13" i="1"/>
  <c r="P18" i="1"/>
  <c r="P26" i="1"/>
  <c r="P17" i="1"/>
  <c r="P12" i="1"/>
  <c r="P7" i="1"/>
  <c r="O23" i="1"/>
  <c r="O13" i="1"/>
  <c r="O18" i="1"/>
  <c r="O26" i="1"/>
  <c r="O5" i="1"/>
  <c r="O7" i="1" s="1"/>
  <c r="O9" i="1" s="1"/>
  <c r="O17" i="1"/>
  <c r="O12" i="1"/>
  <c r="O22" i="1"/>
  <c r="N5" i="1"/>
  <c r="N25" i="1" s="1"/>
  <c r="M5" i="1"/>
  <c r="M7" i="1" s="1"/>
  <c r="M9" i="1" s="1"/>
  <c r="L5" i="1"/>
  <c r="L25" i="1" s="1"/>
  <c r="K5" i="1"/>
  <c r="K25" i="1" s="1"/>
  <c r="J5" i="1"/>
  <c r="J7" i="1" s="1"/>
  <c r="J9" i="1" s="1"/>
  <c r="I5" i="1"/>
  <c r="I7" i="1" s="1"/>
  <c r="I9" i="1" s="1"/>
  <c r="H5" i="1"/>
  <c r="H7" i="1" s="1"/>
  <c r="H9" i="1" s="1"/>
  <c r="G5" i="1"/>
  <c r="G7" i="1" s="1"/>
  <c r="G9" i="1" s="1"/>
  <c r="F5" i="1"/>
  <c r="F7" i="1" s="1"/>
  <c r="F9" i="1" s="1"/>
  <c r="E5" i="1"/>
  <c r="E7" i="1" s="1"/>
  <c r="E9" i="1" s="1"/>
  <c r="D5" i="1"/>
  <c r="D7" i="1" s="1"/>
  <c r="D9" i="1" s="1"/>
  <c r="N23" i="1"/>
  <c r="N13" i="1"/>
  <c r="N18" i="1"/>
  <c r="N26" i="1"/>
  <c r="N17" i="1"/>
  <c r="N12" i="1"/>
  <c r="N22" i="1"/>
  <c r="M23" i="1"/>
  <c r="M13" i="1"/>
  <c r="M18" i="1"/>
  <c r="M26" i="1"/>
  <c r="L23" i="1"/>
  <c r="L13" i="1"/>
  <c r="L18" i="1"/>
  <c r="L26" i="1"/>
  <c r="K23" i="1"/>
  <c r="K13" i="1"/>
  <c r="K26" i="1"/>
  <c r="J20" i="1"/>
  <c r="J22" i="1" s="1"/>
  <c r="J24" i="1" s="1"/>
  <c r="J10" i="1"/>
  <c r="J12" i="1" s="1"/>
  <c r="J14" i="1" s="1"/>
  <c r="J15" i="1"/>
  <c r="J17" i="1" s="1"/>
  <c r="J19" i="1" s="1"/>
  <c r="J28" i="1"/>
  <c r="J26" i="1"/>
  <c r="I20" i="1"/>
  <c r="I22" i="1" s="1"/>
  <c r="I24" i="1" s="1"/>
  <c r="I10" i="1"/>
  <c r="I12" i="1" s="1"/>
  <c r="I14" i="1" s="1"/>
  <c r="I15" i="1"/>
  <c r="I17" i="1" s="1"/>
  <c r="I19" i="1" s="1"/>
  <c r="I28" i="1"/>
  <c r="I26" i="1"/>
  <c r="H20" i="1"/>
  <c r="H22" i="1" s="1"/>
  <c r="H24" i="1" s="1"/>
  <c r="H10" i="1"/>
  <c r="H12" i="1" s="1"/>
  <c r="H14" i="1" s="1"/>
  <c r="H15" i="1"/>
  <c r="H17" i="1" s="1"/>
  <c r="H19" i="1" s="1"/>
  <c r="H28" i="1"/>
  <c r="H26" i="1"/>
  <c r="G20" i="1"/>
  <c r="G22" i="1" s="1"/>
  <c r="G24" i="1" s="1"/>
  <c r="G10" i="1"/>
  <c r="G12" i="1" s="1"/>
  <c r="G14" i="1" s="1"/>
  <c r="G15" i="1"/>
  <c r="G17" i="1" s="1"/>
  <c r="G19" i="1" s="1"/>
  <c r="G28" i="1"/>
  <c r="G26" i="1"/>
  <c r="F20" i="1"/>
  <c r="F22" i="1" s="1"/>
  <c r="F24" i="1" s="1"/>
  <c r="F10" i="1"/>
  <c r="F12" i="1" s="1"/>
  <c r="F14" i="1" s="1"/>
  <c r="F15" i="1"/>
  <c r="F17" i="1" s="1"/>
  <c r="F19" i="1" s="1"/>
  <c r="F28" i="1"/>
  <c r="F26" i="1"/>
  <c r="E20" i="1"/>
  <c r="E22" i="1" s="1"/>
  <c r="E24" i="1" s="1"/>
  <c r="E10" i="1"/>
  <c r="E12" i="1" s="1"/>
  <c r="E14" i="1" s="1"/>
  <c r="E15" i="1"/>
  <c r="E17" i="1" s="1"/>
  <c r="E19" i="1" s="1"/>
  <c r="E28" i="1"/>
  <c r="E26" i="1"/>
  <c r="D20" i="1"/>
  <c r="D22" i="1" s="1"/>
  <c r="D24" i="1" s="1"/>
  <c r="D10" i="1"/>
  <c r="D12" i="1" s="1"/>
  <c r="D14" i="1" s="1"/>
  <c r="D15" i="1"/>
  <c r="D17" i="1" s="1"/>
  <c r="D19" i="1" s="1"/>
  <c r="D28" i="1"/>
  <c r="D26" i="1"/>
  <c r="M17" i="1"/>
  <c r="M12" i="1"/>
  <c r="M22" i="1"/>
  <c r="L17" i="1"/>
  <c r="L12" i="1"/>
  <c r="L22" i="1"/>
  <c r="K17" i="1"/>
  <c r="K19" i="1" s="1"/>
  <c r="K12" i="1"/>
  <c r="K22" i="1"/>
  <c r="AD25" i="1"/>
  <c r="J24" i="2"/>
  <c r="M10" i="2"/>
  <c r="O25" i="1" l="1"/>
  <c r="H25" i="2"/>
  <c r="O11" i="2"/>
  <c r="K27" i="1"/>
  <c r="M25" i="1"/>
  <c r="M27" i="1" s="1"/>
  <c r="W14" i="1"/>
  <c r="AA28" i="1"/>
  <c r="Z27" i="1"/>
  <c r="N19" i="1"/>
  <c r="P9" i="1"/>
  <c r="R9" i="1"/>
  <c r="R24" i="1"/>
  <c r="T28" i="1"/>
  <c r="Q19" i="1"/>
  <c r="Q24" i="1"/>
  <c r="S27" i="1"/>
  <c r="U9" i="1"/>
  <c r="U24" i="1"/>
  <c r="W24" i="1"/>
  <c r="O27" i="1"/>
  <c r="W9" i="1"/>
  <c r="AA24" i="1"/>
  <c r="X28" i="1"/>
  <c r="X27" i="1"/>
  <c r="Y27" i="1"/>
  <c r="Z19" i="1"/>
  <c r="AA27" i="1"/>
  <c r="R14" i="1"/>
  <c r="S24" i="1"/>
  <c r="Q10" i="2"/>
  <c r="AD27" i="1"/>
  <c r="O14" i="1"/>
  <c r="T14" i="1"/>
  <c r="U14" i="1"/>
  <c r="V24" i="1"/>
  <c r="W28" i="1"/>
  <c r="W19" i="1"/>
  <c r="X14" i="1"/>
  <c r="X24" i="1"/>
  <c r="Y24" i="1"/>
  <c r="Z28" i="1"/>
  <c r="Z24" i="1"/>
  <c r="H24" i="2"/>
  <c r="O10" i="2"/>
  <c r="P14" i="1"/>
  <c r="N24" i="1"/>
  <c r="I25" i="2"/>
  <c r="K28" i="1"/>
  <c r="K24" i="1"/>
  <c r="L28" i="1"/>
  <c r="L24" i="1"/>
  <c r="M24" i="1"/>
  <c r="O28" i="1"/>
  <c r="O24" i="1"/>
  <c r="Q14" i="1"/>
  <c r="T9" i="1"/>
  <c r="T24" i="1"/>
  <c r="V9" i="1"/>
  <c r="V27" i="1"/>
  <c r="Z9" i="1"/>
  <c r="P22" i="1"/>
  <c r="P24" i="1" s="1"/>
  <c r="M28" i="1"/>
  <c r="L27" i="1"/>
  <c r="U27" i="1"/>
  <c r="V19" i="1"/>
  <c r="AA9" i="1"/>
  <c r="AB27" i="1"/>
  <c r="Q28" i="1"/>
  <c r="U28" i="1"/>
  <c r="F25" i="1"/>
  <c r="F27" i="1" s="1"/>
  <c r="F29" i="1" s="1"/>
  <c r="L19" i="1"/>
  <c r="P19" i="1"/>
  <c r="R28" i="1"/>
  <c r="S19" i="1"/>
  <c r="Y28" i="1"/>
  <c r="Y14" i="1"/>
  <c r="N28" i="1"/>
  <c r="O19" i="1"/>
  <c r="S9" i="1"/>
  <c r="S14" i="1"/>
  <c r="T27" i="1"/>
  <c r="V28" i="1"/>
  <c r="AD28" i="1"/>
  <c r="AD29" i="1" s="1"/>
  <c r="I25" i="1"/>
  <c r="I27" i="1" s="1"/>
  <c r="I29" i="1" s="1"/>
  <c r="M14" i="1"/>
  <c r="AC28" i="1"/>
  <c r="AC29" i="1" s="1"/>
  <c r="AC14" i="1"/>
  <c r="P25" i="1"/>
  <c r="P27" i="1" s="1"/>
  <c r="L14" i="1"/>
  <c r="G25" i="1"/>
  <c r="G27" i="1" s="1"/>
  <c r="G29" i="1" s="1"/>
  <c r="Q27" i="1"/>
  <c r="S28" i="1"/>
  <c r="T19" i="1"/>
  <c r="X19" i="1"/>
  <c r="Y19" i="1"/>
  <c r="AA14" i="1"/>
  <c r="N27" i="1"/>
  <c r="P28" i="1"/>
  <c r="R27" i="1"/>
  <c r="W27" i="1"/>
  <c r="Z14" i="1"/>
  <c r="AA19" i="1"/>
  <c r="K7" i="1"/>
  <c r="K9" i="1" s="1"/>
  <c r="D25" i="1"/>
  <c r="D27" i="1" s="1"/>
  <c r="D29" i="1" s="1"/>
  <c r="K14" i="1"/>
  <c r="M19" i="1"/>
  <c r="N14" i="1"/>
  <c r="Q9" i="1"/>
  <c r="R19" i="1"/>
  <c r="U19" i="1"/>
  <c r="V14" i="1"/>
  <c r="X9" i="1"/>
  <c r="Y9" i="1"/>
  <c r="AB28" i="1"/>
  <c r="AB29" i="1" s="1"/>
  <c r="AC27" i="1"/>
  <c r="H25" i="1"/>
  <c r="H27" i="1" s="1"/>
  <c r="H29" i="1" s="1"/>
  <c r="E25" i="1"/>
  <c r="E27" i="1" s="1"/>
  <c r="E29" i="1" s="1"/>
  <c r="N7" i="1"/>
  <c r="N9" i="1" s="1"/>
  <c r="J25" i="1"/>
  <c r="J27" i="1" s="1"/>
  <c r="J29" i="1" s="1"/>
  <c r="L7" i="1"/>
  <c r="L9" i="1" s="1"/>
  <c r="S29" i="1" l="1"/>
  <c r="AA29" i="1"/>
  <c r="Z29" i="1"/>
  <c r="K29" i="1"/>
  <c r="R29" i="1"/>
  <c r="T29" i="1"/>
  <c r="M29" i="1"/>
  <c r="Q29" i="1"/>
  <c r="Y29" i="1"/>
  <c r="W29" i="1"/>
  <c r="U29" i="1"/>
  <c r="O29" i="1"/>
  <c r="X29" i="1"/>
  <c r="P29" i="1"/>
  <c r="V29" i="1"/>
  <c r="L29" i="1"/>
  <c r="N29" i="1"/>
</calcChain>
</file>

<file path=xl/sharedStrings.xml><?xml version="1.0" encoding="utf-8"?>
<sst xmlns="http://schemas.openxmlformats.org/spreadsheetml/2006/main" count="292" uniqueCount="54">
  <si>
    <t xml:space="preserve"> </t>
  </si>
  <si>
    <t>Office of Institutional Research (Source: Office of the Registrar)</t>
  </si>
  <si>
    <t>Total</t>
  </si>
  <si>
    <t>Doctorate</t>
  </si>
  <si>
    <t>Females</t>
  </si>
  <si>
    <t>Males</t>
  </si>
  <si>
    <t>Degrees Awarded by Gender</t>
  </si>
  <si>
    <t>Percent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</si>
  <si>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</si>
  <si>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</si>
  <si>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</si>
  <si>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</si>
  <si>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</si>
  <si>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</si>
  <si>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</si>
  <si>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</si>
  <si>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</si>
  <si>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</si>
  <si>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</si>
  <si>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</si>
  <si>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</si>
  <si>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</si>
  <si>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</si>
  <si>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</si>
  <si>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r>
      <t>Bachelor's</t>
    </r>
    <r>
      <rPr>
        <b/>
        <vertAlign val="superscript"/>
        <sz val="9"/>
        <rFont val="Univers 45 Light"/>
        <family val="2"/>
      </rPr>
      <t>1</t>
    </r>
  </si>
  <si>
    <t>2007-2008</t>
  </si>
  <si>
    <t>2008-2009</t>
  </si>
  <si>
    <t>2009-2010</t>
  </si>
  <si>
    <t>2010-2011</t>
  </si>
  <si>
    <t>Master's</t>
  </si>
  <si>
    <t>2011-2012</t>
  </si>
  <si>
    <t>2012-2013</t>
  </si>
  <si>
    <t>Vet Med</t>
  </si>
  <si>
    <t>Bachelor's1</t>
  </si>
  <si>
    <r>
      <t>Bachelor's</t>
    </r>
    <r>
      <rPr>
        <b/>
        <vertAlign val="superscript"/>
        <sz val="8"/>
        <rFont val="Univers 45 Light"/>
        <family val="2"/>
      </rPr>
      <t>1</t>
    </r>
  </si>
  <si>
    <t>2013-2014</t>
  </si>
  <si>
    <t>2014-2015</t>
  </si>
  <si>
    <t>2015-2016</t>
  </si>
  <si>
    <t>2016-2017</t>
  </si>
  <si>
    <t>2017-2018</t>
  </si>
  <si>
    <r>
      <rPr>
        <vertAlign val="superscript"/>
        <sz val="9"/>
        <color theme="1"/>
        <rFont val="Univers 55"/>
      </rPr>
      <t>1</t>
    </r>
    <r>
      <rPr>
        <sz val="8"/>
        <color theme="1"/>
        <rFont val="Univers 55"/>
      </rPr>
      <t xml:space="preserve"> </t>
    </r>
    <r>
      <rPr>
        <sz val="7"/>
        <rFont val="Univers 55"/>
        <family val="2"/>
      </rPr>
      <t>Bachelor's degrees are counted only once for undergraduate students with more than one major.</t>
    </r>
  </si>
  <si>
    <t>2018-2019</t>
  </si>
  <si>
    <t>2015-16</t>
  </si>
  <si>
    <t>2016-17</t>
  </si>
  <si>
    <t>2017-18</t>
  </si>
  <si>
    <t>2018-19</t>
  </si>
  <si>
    <t>2019-20</t>
  </si>
  <si>
    <t>2020-21</t>
  </si>
  <si>
    <t>2021-22</t>
  </si>
  <si>
    <r>
      <t>Doctorate</t>
    </r>
    <r>
      <rPr>
        <b/>
        <vertAlign val="superscript"/>
        <sz val="8"/>
        <rFont val="Univers 45 Light"/>
      </rPr>
      <t>2</t>
    </r>
  </si>
  <si>
    <r>
      <rPr>
        <vertAlign val="superscript"/>
        <sz val="9"/>
        <color theme="1"/>
        <rFont val="Univers 55"/>
      </rPr>
      <t>2</t>
    </r>
    <r>
      <rPr>
        <sz val="8"/>
        <color theme="1"/>
        <rFont val="Univers 55"/>
      </rPr>
      <t xml:space="preserve"> </t>
    </r>
    <r>
      <rPr>
        <sz val="7"/>
        <rFont val="Univers 55"/>
        <family val="2"/>
      </rPr>
      <t>Beginning 2021-22, the Doctorate total includes Ph.D. and Ed.D.</t>
    </r>
  </si>
  <si>
    <t>2022-23</t>
  </si>
  <si>
    <t>2023-24</t>
  </si>
  <si>
    <t>Last Updated: 10/16/2024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</si>
</sst>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??0.0%"/>
    <numFmt numFmtId="166" formatCode="?,??0"/>
  </numFmts>
  <fonts count="22">
    <font>
      <sz val="10"/>
      <name val="Univers 55"/>
    </font>
    <font>
      <sz val="10"/>
      <name val="Geneva"/>
    </font>
    <font>
      <sz val="14"/>
      <name val="Univers 75 Black"/>
    </font>
    <font>
      <sz val="10"/>
      <name val="Berkeley Italic"/>
    </font>
    <font>
      <b/>
      <sz val="14"/>
      <name val="Univers 55"/>
      <family val="2"/>
    </font>
    <font>
      <i/>
      <sz val="10"/>
      <name val="Berkeley"/>
      <family val="1"/>
    </font>
    <font>
      <sz val="7"/>
      <name val="Univers 55"/>
      <family val="2"/>
    </font>
    <font>
      <b/>
      <sz val="7"/>
      <name val="Univers 45 Light"/>
      <family val="2"/>
    </font>
    <font>
      <b/>
      <sz val="7"/>
      <name val="Univers 55"/>
      <family val="2"/>
    </font>
    <font>
      <vertAlign val="superscript"/>
      <sz val="9"/>
      <name val="Univers 55"/>
      <family val="2"/>
    </font>
    <font>
      <b/>
      <vertAlign val="superscript"/>
      <sz val="9"/>
      <name val="Univers 45 Light"/>
      <family val="2"/>
    </font>
    <font>
      <sz val="10"/>
      <name val="Univers 55"/>
      <family val="2"/>
    </font>
    <font>
      <b/>
      <sz val="8"/>
      <name val="Univers 45 Light"/>
      <family val="2"/>
    </font>
    <font>
      <b/>
      <vertAlign val="superscript"/>
      <sz val="8"/>
      <name val="Univers 45 Light"/>
      <family val="2"/>
    </font>
    <font>
      <sz val="8"/>
      <name val="Univers 55"/>
      <family val="2"/>
    </font>
    <font>
      <b/>
      <sz val="8"/>
      <name val="Univers 55"/>
    </font>
    <font>
      <vertAlign val="superscript"/>
      <sz val="9"/>
      <color theme="1"/>
      <name val="Univers 55"/>
    </font>
    <font>
      <vertAlign val="superscript"/>
      <sz val="9"/>
      <name val="Univers 55"/>
    </font>
    <font>
      <sz val="8"/>
      <color theme="1"/>
      <name val="Univers 55"/>
    </font>
    <font>
      <b/>
      <sz val="9"/>
      <name val="Univers 55"/>
      <family val="2"/>
    </font>
    <font>
      <i/>
      <sz val="9"/>
      <name val="Berkeley"/>
      <family val="1"/>
    </font>
    <font>
      <b/>
      <vertAlign val="superscript"/>
      <sz val="8"/>
      <name val="Univers 45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166" fontId="6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2" xfId="0" applyFont="1" applyBorder="1"/>
    <xf numFmtId="166" fontId="6" fillId="0" borderId="2" xfId="0" applyNumberFormat="1" applyFont="1" applyBorder="1" applyAlignment="1">
      <alignment horizontal="center"/>
    </xf>
    <xf numFmtId="9" fontId="6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9" fillId="0" borderId="0" xfId="0" applyFont="1"/>
    <xf numFmtId="0" fontId="12" fillId="0" borderId="0" xfId="0" applyFont="1"/>
    <xf numFmtId="166" fontId="14" fillId="0" borderId="0" xfId="0" applyNumberFormat="1" applyFont="1" applyAlignment="1">
      <alignment horizontal="center"/>
    </xf>
    <xf numFmtId="166" fontId="14" fillId="0" borderId="3" xfId="0" applyNumberFormat="1" applyFont="1" applyBorder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center"/>
    </xf>
    <xf numFmtId="166" fontId="14" fillId="0" borderId="2" xfId="0" applyNumberFormat="1" applyFont="1" applyBorder="1" applyAlignment="1">
      <alignment horizontal="center"/>
    </xf>
    <xf numFmtId="0" fontId="14" fillId="0" borderId="1" xfId="0" applyFont="1" applyBorder="1"/>
    <xf numFmtId="166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6" fontId="0" fillId="0" borderId="0" xfId="0" applyNumberFormat="1"/>
    <xf numFmtId="164" fontId="6" fillId="0" borderId="0" xfId="1" applyNumberFormat="1" applyFont="1" applyBorder="1" applyAlignment="1">
      <alignment horizontal="center"/>
    </xf>
    <xf numFmtId="166" fontId="14" fillId="0" borderId="0" xfId="0" applyNumberFormat="1" applyFont="1"/>
    <xf numFmtId="166" fontId="15" fillId="0" borderId="3" xfId="0" applyNumberFormat="1" applyFont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/>
    <xf numFmtId="0" fontId="4" fillId="0" borderId="0" xfId="0" applyFont="1"/>
    <xf numFmtId="164" fontId="14" fillId="0" borderId="1" xfId="0" applyNumberFormat="1" applyFont="1" applyBorder="1" applyAlignment="1">
      <alignment horizontal="center"/>
    </xf>
    <xf numFmtId="166" fontId="14" fillId="2" borderId="0" xfId="0" applyNumberFormat="1" applyFont="1" applyFill="1" applyAlignment="1">
      <alignment horizontal="center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/>
    <xf numFmtId="165" fontId="20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center"/>
    </xf>
    <xf numFmtId="165" fontId="20" fillId="0" borderId="0" xfId="0" applyNumberFormat="1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F2BF49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Gender'!$AC$7:$AJ$7</c:f>
              <c:numCache>
                <c:formatCode>0.0%</c:formatCode>
                <c:ptCount val="5"/>
                <c:pt idx="0">
                  <c:v>0.45300642148277875</c:v>
                </c:pt>
                <c:pt idx="1">
                  <c:v>0.44699052856706384</c:v>
                </c:pt>
                <c:pt idx="2">
                  <c:v>0.44838963079340144</c:v>
                </c:pt>
                <c:pt idx="3">
                  <c:v>0.46328903654485049</c:v>
                </c:pt>
                <c:pt idx="4">
                  <c:v>0.45835488877392655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9-4184-B930-C372A0D38755}"/>
            </c:ext>
          </c:extLst>
        </c:ser>
        <c:ser>
          <c:idx val="1"/>
          <c:order val="1"/>
          <c:tx>
            <c:strRef>
              <c:f>Sheet1!$B$17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54.7%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B2-4A54-A2E8-B45C0D4F792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55.3%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1B2-4A54-A2E8-B45C0D4F792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55.2%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1B2-4A54-A2E8-B45C0D4F792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53.7%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1B2-4A54-A2E8-B45C0D4F792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54.2%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1B2-4A54-A2E8-B45C0D4F79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Gender'!$AC$9:$AJ$9</c:f>
              <c:numCache>
                <c:formatCode>0.0%</c:formatCode>
                <c:ptCount val="5"/>
                <c:pt idx="0">
                  <c:v>0.5469935785172213</c:v>
                </c:pt>
                <c:pt idx="1">
                  <c:v>0.55300947143293611</c:v>
                </c:pt>
                <c:pt idx="2">
                  <c:v>0.55161036920659856</c:v>
                </c:pt>
                <c:pt idx="3">
                  <c:v>0.53671096345514946</c:v>
                </c:pt>
                <c:pt idx="4">
                  <c:v>0.54164511122607351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9-4184-B930-C372A0D38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76526864"/>
        <c:axId val="1"/>
      </c:barChart>
      <c:catAx>
        <c:axId val="37652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652686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185282395256151"/>
          <c:y val="6.2069269313363797E-2"/>
          <c:w val="0.4598778393441561"/>
          <c:h val="0.13793146486059873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Sheet1!$B$24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Sheet1!$C$24:$H$24</c:f>
              <c:numCache>
                <c:formatCode>0.0%</c:formatCode>
                <c:ptCount val="4"/>
                <c:pt idx="0">
                  <c:v>0.4636924537256763</c:v>
                </c:pt>
                <c:pt idx="1">
                  <c:v>0.47022036926742106</c:v>
                </c:pt>
                <c:pt idx="2">
                  <c:v>0.46457029026750141</c:v>
                </c:pt>
                <c:pt idx="3">
                  <c:v>0.47328649078615936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C-4E45-A31E-86CDBB922906}"/>
            </c:ext>
          </c:extLst>
        </c:ser>
        <c:ser>
          <c:idx val="1"/>
          <c:order val="1"/>
          <c:tx>
            <c:strRef>
              <c:f>Sheet1!$B$25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Sheet1!$C$25:$H$25</c:f>
              <c:numCache>
                <c:formatCode>0.0%</c:formatCode>
                <c:ptCount val="4"/>
                <c:pt idx="0">
                  <c:v>0.53630754627432364</c:v>
                </c:pt>
                <c:pt idx="1">
                  <c:v>0.52977963073257894</c:v>
                </c:pt>
                <c:pt idx="2">
                  <c:v>0.53542970973249859</c:v>
                </c:pt>
                <c:pt idx="3">
                  <c:v>0.52671350921384064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C-4E45-A31E-86CDBB922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6434312"/>
        <c:axId val="1"/>
      </c:barChart>
      <c:catAx>
        <c:axId val="376434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643431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6672265966754"/>
          <c:y val="0.17446853185904954"/>
          <c:w val="0.47733445319335077"/>
          <c:h val="0.10212765957446807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(2)'!$A$36</c:f>
              <c:strCache>
                <c:ptCount val="1"/>
                <c:pt idx="0">
                  <c:v>2008-2009</c:v>
                </c:pt>
              </c:strCache>
            </c:strRef>
          </c:tx>
          <c:invertIfNegative val="0"/>
          <c:cat>
            <c:multiLvlStrRef>
              <c:f>'Sheet1 (2)'!$B$34:$M$35</c:f>
              <c:multiLvlStrCache>
                <c:ptCount val="12"/>
                <c:lvl>
                  <c:pt idx="0">
                    <c:v>Females</c:v>
                  </c:pt>
                  <c:pt idx="1">
                    <c:v>Males</c:v>
                  </c:pt>
                  <c:pt idx="3">
                    <c:v>Females</c:v>
                  </c:pt>
                  <c:pt idx="4">
                    <c:v>Males</c:v>
                  </c:pt>
                  <c:pt idx="6">
                    <c:v>Females</c:v>
                  </c:pt>
                  <c:pt idx="7">
                    <c:v>Males</c:v>
                  </c:pt>
                  <c:pt idx="8">
                    <c:v>Females</c:v>
                  </c:pt>
                  <c:pt idx="9">
                    <c:v>Males</c:v>
                  </c:pt>
                  <c:pt idx="10">
                    <c:v>Females</c:v>
                  </c:pt>
                  <c:pt idx="11">
                    <c:v>Males</c:v>
                  </c:pt>
                </c:lvl>
                <c:lvl>
                  <c:pt idx="0">
                    <c:v>Bachelor's1</c:v>
                  </c:pt>
                  <c:pt idx="3">
                    <c:v>Master's</c:v>
                  </c:pt>
                  <c:pt idx="6">
                    <c:v>Doctorate</c:v>
                  </c:pt>
                  <c:pt idx="8">
                    <c:v>Vet Med</c:v>
                  </c:pt>
                  <c:pt idx="10">
                    <c:v>Total</c:v>
                  </c:pt>
                </c:lvl>
              </c:multiLvlStrCache>
            </c:multiLvlStrRef>
          </c:cat>
          <c:val>
            <c:numRef>
              <c:f>'Sheet1 (2)'!$B$36:$M$36</c:f>
              <c:numCache>
                <c:formatCode>0%</c:formatCode>
                <c:ptCount val="12"/>
                <c:pt idx="0">
                  <c:v>0.45991765560668441</c:v>
                </c:pt>
                <c:pt idx="1">
                  <c:v>0.54008234439331559</c:v>
                </c:pt>
                <c:pt idx="3">
                  <c:v>0.43703703703703706</c:v>
                </c:pt>
                <c:pt idx="4">
                  <c:v>0.562962962962963</c:v>
                </c:pt>
                <c:pt idx="6">
                  <c:v>0.41139240506329117</c:v>
                </c:pt>
                <c:pt idx="7">
                  <c:v>0.58860759493670889</c:v>
                </c:pt>
                <c:pt idx="8">
                  <c:v>0.76991150442477874</c:v>
                </c:pt>
                <c:pt idx="9">
                  <c:v>0.23008849557522124</c:v>
                </c:pt>
                <c:pt idx="10">
                  <c:v>0.46013412816691507</c:v>
                </c:pt>
                <c:pt idx="11">
                  <c:v>0.53986587183308499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7-4031-805D-131E57442055}"/>
            </c:ext>
          </c:extLst>
        </c:ser>
        <c:ser>
          <c:idx val="1"/>
          <c:order val="1"/>
          <c:tx>
            <c:strRef>
              <c:f>'Sheet1 (2)'!$A$37</c:f>
              <c:strCache>
                <c:ptCount val="1"/>
                <c:pt idx="0">
                  <c:v>2009-2010</c:v>
                </c:pt>
              </c:strCache>
            </c:strRef>
          </c:tx>
          <c:invertIfNegative val="0"/>
          <c:cat>
            <c:multiLvlStrRef>
              <c:f>'Sheet1 (2)'!$B$34:$M$35</c:f>
              <c:multiLvlStrCache>
                <c:ptCount val="12"/>
                <c:lvl>
                  <c:pt idx="0">
                    <c:v>Females</c:v>
                  </c:pt>
                  <c:pt idx="1">
                    <c:v>Males</c:v>
                  </c:pt>
                  <c:pt idx="3">
                    <c:v>Females</c:v>
                  </c:pt>
                  <c:pt idx="4">
                    <c:v>Males</c:v>
                  </c:pt>
                  <c:pt idx="6">
                    <c:v>Females</c:v>
                  </c:pt>
                  <c:pt idx="7">
                    <c:v>Males</c:v>
                  </c:pt>
                  <c:pt idx="8">
                    <c:v>Females</c:v>
                  </c:pt>
                  <c:pt idx="9">
                    <c:v>Males</c:v>
                  </c:pt>
                  <c:pt idx="10">
                    <c:v>Females</c:v>
                  </c:pt>
                  <c:pt idx="11">
                    <c:v>Males</c:v>
                  </c:pt>
                </c:lvl>
                <c:lvl>
                  <c:pt idx="0">
                    <c:v>Bachelor's1</c:v>
                  </c:pt>
                  <c:pt idx="3">
                    <c:v>Master's</c:v>
                  </c:pt>
                  <c:pt idx="6">
                    <c:v>Doctorate</c:v>
                  </c:pt>
                  <c:pt idx="8">
                    <c:v>Vet Med</c:v>
                  </c:pt>
                  <c:pt idx="10">
                    <c:v>Total</c:v>
                  </c:pt>
                </c:lvl>
              </c:multiLvlStrCache>
            </c:multiLvlStrRef>
          </c:cat>
          <c:val>
            <c:numRef>
              <c:f>'Sheet1 (2)'!$B$37:$M$37</c:f>
              <c:numCache>
                <c:formatCode>0%</c:formatCode>
                <c:ptCount val="12"/>
                <c:pt idx="0">
                  <c:v>0.45314969519078802</c:v>
                </c:pt>
                <c:pt idx="1">
                  <c:v>0.54685030480921204</c:v>
                </c:pt>
                <c:pt idx="3">
                  <c:v>0.42499999999999999</c:v>
                </c:pt>
                <c:pt idx="4">
                  <c:v>0.57499999999999996</c:v>
                </c:pt>
                <c:pt idx="6">
                  <c:v>0.38538205980066448</c:v>
                </c:pt>
                <c:pt idx="7">
                  <c:v>0.61461794019933558</c:v>
                </c:pt>
                <c:pt idx="8">
                  <c:v>0.7583333333333333</c:v>
                </c:pt>
                <c:pt idx="9">
                  <c:v>0.24166666666666667</c:v>
                </c:pt>
                <c:pt idx="10">
                  <c:v>0.45203539823008848</c:v>
                </c:pt>
                <c:pt idx="11">
                  <c:v>0.54796460176991146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7-4031-805D-131E57442055}"/>
            </c:ext>
          </c:extLst>
        </c:ser>
        <c:ser>
          <c:idx val="2"/>
          <c:order val="2"/>
          <c:tx>
            <c:strRef>
              <c:f>'Sheet1 (2)'!$A$38</c:f>
              <c:strCache>
                <c:ptCount val="1"/>
                <c:pt idx="0">
                  <c:v>2010-2011</c:v>
                </c:pt>
              </c:strCache>
            </c:strRef>
          </c:tx>
          <c:invertIfNegative val="0"/>
          <c:cat>
            <c:multiLvlStrRef>
              <c:f>'Sheet1 (2)'!$B$34:$M$35</c:f>
              <c:multiLvlStrCache>
                <c:ptCount val="12"/>
                <c:lvl>
                  <c:pt idx="0">
                    <c:v>Females</c:v>
                  </c:pt>
                  <c:pt idx="1">
                    <c:v>Males</c:v>
                  </c:pt>
                  <c:pt idx="3">
                    <c:v>Females</c:v>
                  </c:pt>
                  <c:pt idx="4">
                    <c:v>Males</c:v>
                  </c:pt>
                  <c:pt idx="6">
                    <c:v>Females</c:v>
                  </c:pt>
                  <c:pt idx="7">
                    <c:v>Males</c:v>
                  </c:pt>
                  <c:pt idx="8">
                    <c:v>Females</c:v>
                  </c:pt>
                  <c:pt idx="9">
                    <c:v>Males</c:v>
                  </c:pt>
                  <c:pt idx="10">
                    <c:v>Females</c:v>
                  </c:pt>
                  <c:pt idx="11">
                    <c:v>Males</c:v>
                  </c:pt>
                </c:lvl>
                <c:lvl>
                  <c:pt idx="0">
                    <c:v>Bachelor's1</c:v>
                  </c:pt>
                  <c:pt idx="3">
                    <c:v>Master's</c:v>
                  </c:pt>
                  <c:pt idx="6">
                    <c:v>Doctorate</c:v>
                  </c:pt>
                  <c:pt idx="8">
                    <c:v>Vet Med</c:v>
                  </c:pt>
                  <c:pt idx="10">
                    <c:v>Total</c:v>
                  </c:pt>
                </c:lvl>
              </c:multiLvlStrCache>
            </c:multiLvlStrRef>
          </c:cat>
          <c:val>
            <c:numRef>
              <c:f>'Sheet1 (2)'!$B$38:$M$38</c:f>
              <c:numCache>
                <c:formatCode>0%</c:formatCode>
                <c:ptCount val="12"/>
                <c:pt idx="0">
                  <c:v>0.46806167400881055</c:v>
                </c:pt>
                <c:pt idx="1">
                  <c:v>0.5319383259911894</c:v>
                </c:pt>
                <c:pt idx="3">
                  <c:v>0.45589919816723939</c:v>
                </c:pt>
                <c:pt idx="4">
                  <c:v>0.54410080183276055</c:v>
                </c:pt>
                <c:pt idx="6">
                  <c:v>0.42178770949720673</c:v>
                </c:pt>
                <c:pt idx="7">
                  <c:v>0.57821229050279332</c:v>
                </c:pt>
                <c:pt idx="8">
                  <c:v>0.76388888888888884</c:v>
                </c:pt>
                <c:pt idx="9">
                  <c:v>0.2361111111111111</c:v>
                </c:pt>
                <c:pt idx="10">
                  <c:v>0.47066779374471684</c:v>
                </c:pt>
                <c:pt idx="11">
                  <c:v>0.52933220625528321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7-4031-805D-131E57442055}"/>
            </c:ext>
          </c:extLst>
        </c:ser>
        <c:ser>
          <c:idx val="3"/>
          <c:order val="3"/>
          <c:tx>
            <c:strRef>
              <c:f>'Sheet1 (2)'!$A$39</c:f>
              <c:strCache>
                <c:ptCount val="1"/>
                <c:pt idx="0">
                  <c:v>2011-2012</c:v>
                </c:pt>
              </c:strCache>
            </c:strRef>
          </c:tx>
          <c:invertIfNegative val="0"/>
          <c:cat>
            <c:multiLvlStrRef>
              <c:f>'Sheet1 (2)'!$B$34:$M$35</c:f>
              <c:multiLvlStrCache>
                <c:ptCount val="12"/>
                <c:lvl>
                  <c:pt idx="0">
                    <c:v>Females</c:v>
                  </c:pt>
                  <c:pt idx="1">
                    <c:v>Males</c:v>
                  </c:pt>
                  <c:pt idx="3">
                    <c:v>Females</c:v>
                  </c:pt>
                  <c:pt idx="4">
                    <c:v>Males</c:v>
                  </c:pt>
                  <c:pt idx="6">
                    <c:v>Females</c:v>
                  </c:pt>
                  <c:pt idx="7">
                    <c:v>Males</c:v>
                  </c:pt>
                  <c:pt idx="8">
                    <c:v>Females</c:v>
                  </c:pt>
                  <c:pt idx="9">
                    <c:v>Males</c:v>
                  </c:pt>
                  <c:pt idx="10">
                    <c:v>Females</c:v>
                  </c:pt>
                  <c:pt idx="11">
                    <c:v>Males</c:v>
                  </c:pt>
                </c:lvl>
                <c:lvl>
                  <c:pt idx="0">
                    <c:v>Bachelor's1</c:v>
                  </c:pt>
                  <c:pt idx="3">
                    <c:v>Master's</c:v>
                  </c:pt>
                  <c:pt idx="6">
                    <c:v>Doctorate</c:v>
                  </c:pt>
                  <c:pt idx="8">
                    <c:v>Vet Med</c:v>
                  </c:pt>
                  <c:pt idx="10">
                    <c:v>Total</c:v>
                  </c:pt>
                </c:lvl>
              </c:multiLvlStrCache>
            </c:multiLvlStrRef>
          </c:cat>
          <c:val>
            <c:numRef>
              <c:f>'Sheet1 (2)'!$B$39:$M$39</c:f>
              <c:numCache>
                <c:formatCode>0%</c:formatCode>
                <c:ptCount val="12"/>
                <c:pt idx="0">
                  <c:v>0.46957590657652121</c:v>
                </c:pt>
                <c:pt idx="1">
                  <c:v>0.53042409342347885</c:v>
                </c:pt>
                <c:pt idx="3">
                  <c:v>0.43304535637149028</c:v>
                </c:pt>
                <c:pt idx="4">
                  <c:v>0.56695464362850967</c:v>
                </c:pt>
                <c:pt idx="6">
                  <c:v>0.36702127659574468</c:v>
                </c:pt>
                <c:pt idx="7">
                  <c:v>0.63297872340425532</c:v>
                </c:pt>
                <c:pt idx="8">
                  <c:v>0.72222222222222221</c:v>
                </c:pt>
                <c:pt idx="9">
                  <c:v>0.27777777777777779</c:v>
                </c:pt>
                <c:pt idx="10">
                  <c:v>0.46388493756914811</c:v>
                </c:pt>
                <c:pt idx="11">
                  <c:v>0.53611506243085194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D7-4031-805D-131E57442055}"/>
            </c:ext>
          </c:extLst>
        </c:ser>
        <c:ser>
          <c:idx val="4"/>
          <c:order val="4"/>
          <c:tx>
            <c:strRef>
              <c:f>'Sheet1 (2)'!$A$40</c:f>
              <c:strCache>
                <c:ptCount val="1"/>
                <c:pt idx="0">
                  <c:v>2012-2013</c:v>
                </c:pt>
              </c:strCache>
            </c:strRef>
          </c:tx>
          <c:invertIfNegative val="0"/>
          <c:cat>
            <c:multiLvlStrRef>
              <c:f>'Sheet1 (2)'!$B$34:$M$35</c:f>
              <c:multiLvlStrCache>
                <c:ptCount val="12"/>
                <c:lvl>
                  <c:pt idx="0">
                    <c:v>Females</c:v>
                  </c:pt>
                  <c:pt idx="1">
                    <c:v>Males</c:v>
                  </c:pt>
                  <c:pt idx="3">
                    <c:v>Females</c:v>
                  </c:pt>
                  <c:pt idx="4">
                    <c:v>Males</c:v>
                  </c:pt>
                  <c:pt idx="6">
                    <c:v>Females</c:v>
                  </c:pt>
                  <c:pt idx="7">
                    <c:v>Males</c:v>
                  </c:pt>
                  <c:pt idx="8">
                    <c:v>Females</c:v>
                  </c:pt>
                  <c:pt idx="9">
                    <c:v>Males</c:v>
                  </c:pt>
                  <c:pt idx="10">
                    <c:v>Females</c:v>
                  </c:pt>
                  <c:pt idx="11">
                    <c:v>Males</c:v>
                  </c:pt>
                </c:lvl>
                <c:lvl>
                  <c:pt idx="0">
                    <c:v>Bachelor's1</c:v>
                  </c:pt>
                  <c:pt idx="3">
                    <c:v>Master's</c:v>
                  </c:pt>
                  <c:pt idx="6">
                    <c:v>Doctorate</c:v>
                  </c:pt>
                  <c:pt idx="8">
                    <c:v>Vet Med</c:v>
                  </c:pt>
                  <c:pt idx="10">
                    <c:v>Total</c:v>
                  </c:pt>
                </c:lvl>
              </c:multiLvlStrCache>
            </c:multiLvlStrRef>
          </c:cat>
          <c:val>
            <c:numRef>
              <c:f>'Sheet1 (2)'!$B$40:$M$40</c:f>
              <c:numCache>
                <c:formatCode>0%</c:formatCode>
                <c:ptCount val="12"/>
                <c:pt idx="0">
                  <c:v>0.46443431741628688</c:v>
                </c:pt>
                <c:pt idx="1">
                  <c:v>0.53556568258371307</c:v>
                </c:pt>
                <c:pt idx="3">
                  <c:v>0.45593869731800768</c:v>
                </c:pt>
                <c:pt idx="4">
                  <c:v>0.54406130268199238</c:v>
                </c:pt>
                <c:pt idx="6">
                  <c:v>0.39255014326647564</c:v>
                </c:pt>
                <c:pt idx="7">
                  <c:v>0.60744985673352436</c:v>
                </c:pt>
                <c:pt idx="8">
                  <c:v>0.65492957746478875</c:v>
                </c:pt>
                <c:pt idx="9">
                  <c:v>0.34507042253521125</c:v>
                </c:pt>
                <c:pt idx="10">
                  <c:v>0.4636924537256763</c:v>
                </c:pt>
                <c:pt idx="11">
                  <c:v>0.53630754627432364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D7-4031-805D-131E57442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626144"/>
        <c:axId val="1"/>
      </c:barChart>
      <c:catAx>
        <c:axId val="37562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5626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750174978127723"/>
          <c:y val="0.30902887139107615"/>
          <c:w val="0.1437502187226597"/>
          <c:h val="0.37500109361329836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(2)'!$B$97:$B$98</c:f>
              <c:strCache>
                <c:ptCount val="2"/>
                <c:pt idx="0">
                  <c:v>Females</c:v>
                </c:pt>
                <c:pt idx="1">
                  <c:v>2008-2009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(2)'!$B$99:$B$103</c:f>
              <c:numCache>
                <c:formatCode>0%</c:formatCode>
                <c:ptCount val="5"/>
                <c:pt idx="0">
                  <c:v>0.45991765560668441</c:v>
                </c:pt>
                <c:pt idx="1">
                  <c:v>0.43703703703703706</c:v>
                </c:pt>
                <c:pt idx="2">
                  <c:v>0.41139240506329117</c:v>
                </c:pt>
                <c:pt idx="3">
                  <c:v>0.76991150442477874</c:v>
                </c:pt>
                <c:pt idx="4">
                  <c:v>0.46013412816691507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E-435B-867C-219C5A3EF26A}"/>
            </c:ext>
          </c:extLst>
        </c:ser>
        <c:ser>
          <c:idx val="1"/>
          <c:order val="1"/>
          <c:tx>
            <c:strRef>
              <c:f>'Sheet1 (2)'!$C$97:$C$98</c:f>
              <c:strCache>
                <c:ptCount val="2"/>
                <c:pt idx="0">
                  <c:v>Females</c:v>
                </c:pt>
                <c:pt idx="1">
                  <c:v>2009-2010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(2)'!$C$99:$C$103</c:f>
              <c:numCache>
                <c:formatCode>0%</c:formatCode>
                <c:ptCount val="5"/>
                <c:pt idx="0">
                  <c:v>0.45314969519078802</c:v>
                </c:pt>
                <c:pt idx="1">
                  <c:v>0.42499999999999999</c:v>
                </c:pt>
                <c:pt idx="2">
                  <c:v>0.38538205980066448</c:v>
                </c:pt>
                <c:pt idx="3">
                  <c:v>0.7583333333333333</c:v>
                </c:pt>
                <c:pt idx="4">
                  <c:v>0.45203539823008848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EE-435B-867C-219C5A3EF26A}"/>
            </c:ext>
          </c:extLst>
        </c:ser>
        <c:ser>
          <c:idx val="2"/>
          <c:order val="2"/>
          <c:tx>
            <c:strRef>
              <c:f>'Sheet1 (2)'!$D$97:$D$98</c:f>
              <c:strCache>
                <c:ptCount val="2"/>
                <c:pt idx="0">
                  <c:v>Females</c:v>
                </c:pt>
                <c:pt idx="1">
                  <c:v>2010-2011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(2)'!$D$99:$D$103</c:f>
              <c:numCache>
                <c:formatCode>0%</c:formatCode>
                <c:ptCount val="5"/>
                <c:pt idx="0">
                  <c:v>0.46806167400881055</c:v>
                </c:pt>
                <c:pt idx="1">
                  <c:v>0.45589919816723939</c:v>
                </c:pt>
                <c:pt idx="2">
                  <c:v>0.42178770949720673</c:v>
                </c:pt>
                <c:pt idx="3">
                  <c:v>0.76388888888888884</c:v>
                </c:pt>
                <c:pt idx="4">
                  <c:v>0.47066779374471684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E-435B-867C-219C5A3EF26A}"/>
            </c:ext>
          </c:extLst>
        </c:ser>
        <c:ser>
          <c:idx val="3"/>
          <c:order val="3"/>
          <c:tx>
            <c:strRef>
              <c:f>'Sheet1 (2)'!$E$97:$E$98</c:f>
              <c:strCache>
                <c:ptCount val="2"/>
                <c:pt idx="0">
                  <c:v>Females</c:v>
                </c:pt>
                <c:pt idx="1">
                  <c:v>2011-2012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(2)'!$E$99:$E$103</c:f>
              <c:numCache>
                <c:formatCode>0%</c:formatCode>
                <c:ptCount val="5"/>
                <c:pt idx="0">
                  <c:v>0.46957590657652121</c:v>
                </c:pt>
                <c:pt idx="1">
                  <c:v>0.43304535637149028</c:v>
                </c:pt>
                <c:pt idx="2">
                  <c:v>0.36702127659574468</c:v>
                </c:pt>
                <c:pt idx="3">
                  <c:v>0.72222222222222221</c:v>
                </c:pt>
                <c:pt idx="4">
                  <c:v>0.46388493756914811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EE-435B-867C-219C5A3EF26A}"/>
            </c:ext>
          </c:extLst>
        </c:ser>
        <c:ser>
          <c:idx val="4"/>
          <c:order val="4"/>
          <c:tx>
            <c:strRef>
              <c:f>'Sheet1 (2)'!$F$97:$F$98</c:f>
              <c:strCache>
                <c:ptCount val="2"/>
                <c:pt idx="0">
                  <c:v>Females</c:v>
                </c:pt>
                <c:pt idx="1">
                  <c:v>2012-2013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(2)'!$F$99:$F$103</c:f>
              <c:numCache>
                <c:formatCode>0%</c:formatCode>
                <c:ptCount val="5"/>
                <c:pt idx="0">
                  <c:v>0.46443431741628688</c:v>
                </c:pt>
                <c:pt idx="1">
                  <c:v>0.45593869731800768</c:v>
                </c:pt>
                <c:pt idx="2">
                  <c:v>0.39255014326647564</c:v>
                </c:pt>
                <c:pt idx="3">
                  <c:v>0.65492957746478875</c:v>
                </c:pt>
                <c:pt idx="4">
                  <c:v>0.4636924537256763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EE-435B-867C-219C5A3EF26A}"/>
            </c:ext>
          </c:extLst>
        </c:ser>
        <c:ser>
          <c:idx val="5"/>
          <c:order val="5"/>
          <c:tx>
            <c:strRef>
              <c:f>'Sheet1 (2)'!$G$97:$G$98</c:f>
              <c:strCache>
                <c:ptCount val="2"/>
                <c:pt idx="0">
                  <c:v>Females</c:v>
                </c:pt>
                <c:pt idx="1">
                  <c:v>2012-2013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(2)'!$G$99:$G$103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29EE-435B-867C-219C5A3EF26A}"/>
            </c:ext>
          </c:extLst>
        </c:ser>
        <c:ser>
          <c:idx val="6"/>
          <c:order val="6"/>
          <c:tx>
            <c:strRef>
              <c:f>'Sheet1 (2)'!$H$97:$H$98</c:f>
              <c:strCache>
                <c:ptCount val="2"/>
                <c:pt idx="0">
                  <c:v>Males</c:v>
                </c:pt>
                <c:pt idx="1">
                  <c:v>2008-2009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(2)'!$H$99:$H$103</c:f>
              <c:numCache>
                <c:formatCode>0%</c:formatCode>
                <c:ptCount val="5"/>
                <c:pt idx="0">
                  <c:v>0.54008234439331559</c:v>
                </c:pt>
                <c:pt idx="1">
                  <c:v>0.562962962962963</c:v>
                </c:pt>
                <c:pt idx="2">
                  <c:v>0.58860759493670889</c:v>
                </c:pt>
                <c:pt idx="3">
                  <c:v>0.23008849557522124</c:v>
                </c:pt>
                <c:pt idx="4">
                  <c:v>0.53986587183308499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EE-435B-867C-219C5A3EF26A}"/>
            </c:ext>
          </c:extLst>
        </c:ser>
        <c:ser>
          <c:idx val="7"/>
          <c:order val="7"/>
          <c:tx>
            <c:strRef>
              <c:f>'Sheet1 (2)'!$I$97:$I$98</c:f>
              <c:strCache>
                <c:ptCount val="2"/>
                <c:pt idx="0">
                  <c:v>Males</c:v>
                </c:pt>
                <c:pt idx="1">
                  <c:v>2009-2010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(2)'!$I$99:$I$103</c:f>
              <c:numCache>
                <c:formatCode>0%</c:formatCode>
                <c:ptCount val="5"/>
                <c:pt idx="0">
                  <c:v>0.54685030480921204</c:v>
                </c:pt>
                <c:pt idx="1">
                  <c:v>0.57499999999999996</c:v>
                </c:pt>
                <c:pt idx="2">
                  <c:v>0.61461794019933558</c:v>
                </c:pt>
                <c:pt idx="3">
                  <c:v>0.24166666666666667</c:v>
                </c:pt>
                <c:pt idx="4">
                  <c:v>0.54796460176991146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EE-435B-867C-219C5A3EF26A}"/>
            </c:ext>
          </c:extLst>
        </c:ser>
        <c:ser>
          <c:idx val="8"/>
          <c:order val="8"/>
          <c:tx>
            <c:strRef>
              <c:f>'Sheet1 (2)'!$J$97:$J$98</c:f>
              <c:strCache>
                <c:ptCount val="2"/>
                <c:pt idx="0">
                  <c:v>Males</c:v>
                </c:pt>
                <c:pt idx="1">
                  <c:v>2010-2011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(2)'!$J$99:$J$103</c:f>
              <c:numCache>
                <c:formatCode>0%</c:formatCode>
                <c:ptCount val="5"/>
                <c:pt idx="0">
                  <c:v>0.5319383259911894</c:v>
                </c:pt>
                <c:pt idx="1">
                  <c:v>0.54410080183276055</c:v>
                </c:pt>
                <c:pt idx="2">
                  <c:v>0.57821229050279332</c:v>
                </c:pt>
                <c:pt idx="3">
                  <c:v>0.2361111111111111</c:v>
                </c:pt>
                <c:pt idx="4">
                  <c:v>0.52933220625528321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EE-435B-867C-219C5A3EF26A}"/>
            </c:ext>
          </c:extLst>
        </c:ser>
        <c:ser>
          <c:idx val="9"/>
          <c:order val="9"/>
          <c:tx>
            <c:strRef>
              <c:f>'Sheet1 (2)'!$K$97:$K$98</c:f>
              <c:strCache>
                <c:ptCount val="2"/>
                <c:pt idx="0">
                  <c:v>Males</c:v>
                </c:pt>
                <c:pt idx="1">
                  <c:v>2011-2012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(2)'!$K$99:$K$103</c:f>
              <c:numCache>
                <c:formatCode>0%</c:formatCode>
                <c:ptCount val="5"/>
                <c:pt idx="0">
                  <c:v>0.53042409342347885</c:v>
                </c:pt>
                <c:pt idx="1">
                  <c:v>0.56695464362850967</c:v>
                </c:pt>
                <c:pt idx="2">
                  <c:v>0.63297872340425532</c:v>
                </c:pt>
                <c:pt idx="3">
                  <c:v>0.27777777777777779</c:v>
                </c:pt>
                <c:pt idx="4">
                  <c:v>0.53611506243085194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EE-435B-867C-219C5A3EF26A}"/>
            </c:ext>
          </c:extLst>
        </c:ser>
        <c:ser>
          <c:idx val="10"/>
          <c:order val="10"/>
          <c:tx>
            <c:strRef>
              <c:f>'Sheet1 (2)'!$L$97:$L$98</c:f>
              <c:strCache>
                <c:ptCount val="2"/>
                <c:pt idx="0">
                  <c:v>Males</c:v>
                </c:pt>
                <c:pt idx="1">
                  <c:v>2012-2013</c:v>
                </c:pt>
              </c:strCache>
            </c:strRef>
          </c:tx>
          <c:invertIfNegative val="0"/>
          <c:cat>
            <c:strRef>
              <c:f>'Sheet1 (2)'!$A$99:$A$103</c:f>
              <c:strCache>
                <c:ptCount val="5"/>
                <c:pt idx="0">
                  <c:v>Bachelor's1</c:v>
                </c:pt>
                <c:pt idx="1">
                  <c:v>Master's</c:v>
                </c:pt>
                <c:pt idx="2">
                  <c:v>Doctorate</c:v>
                </c:pt>
                <c:pt idx="3">
                  <c:v>Vet Med</c:v>
                </c:pt>
                <c:pt idx="4">
                  <c:v>Total</c:v>
                </c:pt>
              </c:strCache>
            </c:strRef>
          </c:cat>
          <c:val>
            <c:numRef>
              <c:f>'Sheet1 (2)'!$L$99:$L$103</c:f>
              <c:numCache>
                <c:formatCode>0%</c:formatCode>
                <c:ptCount val="5"/>
                <c:pt idx="0">
                  <c:v>0.53556568258371307</c:v>
                </c:pt>
                <c:pt idx="1">
                  <c:v>0.54406130268199238</c:v>
                </c:pt>
                <c:pt idx="2">
                  <c:v>0.60744985673352436</c:v>
                </c:pt>
                <c:pt idx="3">
                  <c:v>0.34507042253521125</c:v>
                </c:pt>
                <c:pt idx="4">
                  <c:v>0.53630754627432364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EE-435B-867C-219C5A3EF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432344"/>
        <c:axId val="1"/>
      </c:barChart>
      <c:catAx>
        <c:axId val="37643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6432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58344912768257"/>
          <c:y val="9.0278142315543888E-2"/>
          <c:w val="0.14572206549047673"/>
          <c:h val="0.8229195829687955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dLbl>
              <c:idx val="2"/>
              <c:layout>
                <c:manualLayout>
                  <c:x val="-8.2559339525284173E-3"/>
                  <c:y val="-8.341985104417647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61-43B0-90BC-5749054AA8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F2BF49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Gender'!$X$12:$AJ$12</c:f>
              <c:numCache>
                <c:formatCode>0.0%</c:formatCode>
                <c:ptCount val="5"/>
                <c:pt idx="0">
                  <c:v>0.46865037194473963</c:v>
                </c:pt>
                <c:pt idx="1">
                  <c:v>0.48665955176093917</c:v>
                </c:pt>
                <c:pt idx="2">
                  <c:v>0.48553054662379419</c:v>
                </c:pt>
                <c:pt idx="3">
                  <c:v>0.4644107351225204</c:v>
                </c:pt>
                <c:pt idx="4">
                  <c:v>0.49823736780258521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61-43B0-90BC-5749054AA85A}"/>
            </c:ext>
          </c:extLst>
        </c:ser>
        <c:ser>
          <c:idx val="1"/>
          <c:order val="1"/>
          <c:tx>
            <c:strRef>
              <c:f>Sheet1!$B$17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53.1%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F33-4E23-B0C2-C3A22290793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51.3%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33-4E23-B0C2-C3A222907936}"/>
                </c:ext>
              </c:extLst>
            </c:dLbl>
            <c:dLbl>
              <c:idx val="2"/>
              <c:layout>
                <c:manualLayout>
                  <c:x val="-4.1279669762641896E-3"/>
                  <c:y val="-8.3419851044176474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51.4%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261-43B0-90BC-5749054AA85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50.2%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F33-4E23-B0C2-C3A2229079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Gender'!$AC$14:$AJ$14</c:f>
              <c:numCache>
                <c:formatCode>0.0%</c:formatCode>
                <c:ptCount val="5"/>
                <c:pt idx="0">
                  <c:v>0.53134962805526031</c:v>
                </c:pt>
                <c:pt idx="1">
                  <c:v>0.51334044823906089</c:v>
                </c:pt>
                <c:pt idx="2">
                  <c:v>0.51446945337620575</c:v>
                </c:pt>
                <c:pt idx="3">
                  <c:v>0.5355892648774796</c:v>
                </c:pt>
                <c:pt idx="4">
                  <c:v>0.50176263219741479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261-43B0-90BC-5749054AA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76521616"/>
        <c:axId val="1"/>
      </c:barChart>
      <c:catAx>
        <c:axId val="37652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652161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64207251871294"/>
          <c:y val="6.2069269313363797E-2"/>
          <c:w val="0.47839635786267465"/>
          <c:h val="0.13793146486059873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dLbl>
              <c:idx val="1"/>
              <c:layout>
                <c:manualLayout>
                  <c:x val="-4.1237113402061475E-3"/>
                  <c:y val="-8.341991082047074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31-4A05-B671-E470E803EF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F2BF49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Gender'!$X$17:$AJ$17</c:f>
              <c:numCache>
                <c:formatCode>0.0%</c:formatCode>
                <c:ptCount val="5"/>
                <c:pt idx="0">
                  <c:v>0.36855036855036855</c:v>
                </c:pt>
                <c:pt idx="1">
                  <c:v>0.38532110091743121</c:v>
                </c:pt>
                <c:pt idx="2">
                  <c:v>0.43126684636118601</c:v>
                </c:pt>
                <c:pt idx="3">
                  <c:v>0.41975308641975306</c:v>
                </c:pt>
                <c:pt idx="4">
                  <c:v>0.44207317073170732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31-4A05-B671-E470E803EF63}"/>
            </c:ext>
          </c:extLst>
        </c:ser>
        <c:ser>
          <c:idx val="1"/>
          <c:order val="1"/>
          <c:tx>
            <c:strRef>
              <c:f>Sheet1!$B$17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63.1%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180-4903-828D-55BC8CC58E8F}"/>
                </c:ext>
              </c:extLst>
            </c:dLbl>
            <c:dLbl>
              <c:idx val="1"/>
              <c:layout>
                <c:manualLayout>
                  <c:x val="-4.1237113402062611E-3"/>
                  <c:y val="-8.3419910820470746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61.5%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C31-4A05-B671-E470E803EF6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56.9%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180-4903-828D-55BC8CC58E8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58.0%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180-4903-828D-55BC8CC58E8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55.8%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180-4903-828D-55BC8CC58E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Gender'!$AC$19:$AJ$19</c:f>
              <c:numCache>
                <c:formatCode>0.0%</c:formatCode>
                <c:ptCount val="5"/>
                <c:pt idx="0">
                  <c:v>0.6314496314496314</c:v>
                </c:pt>
                <c:pt idx="1">
                  <c:v>0.61467889908256879</c:v>
                </c:pt>
                <c:pt idx="2">
                  <c:v>0.56873315363881405</c:v>
                </c:pt>
                <c:pt idx="3">
                  <c:v>0.58024691358024694</c:v>
                </c:pt>
                <c:pt idx="4">
                  <c:v>0.55792682926829273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31-4A05-B671-E470E803E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76520632"/>
        <c:axId val="1"/>
      </c:barChart>
      <c:catAx>
        <c:axId val="376520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652063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950714494021583"/>
          <c:y val="8.9655121781106031E-2"/>
          <c:w val="0.44753216033181031"/>
          <c:h val="0.13793146486059876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dLbl>
              <c:idx val="1"/>
              <c:layout>
                <c:manualLayout>
                  <c:x val="8.2559339525283791E-3"/>
                  <c:y val="-8.341991082047074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B1-43F0-A753-87D192E4A927}"/>
                </c:ext>
              </c:extLst>
            </c:dLbl>
            <c:dLbl>
              <c:idx val="3"/>
              <c:layout>
                <c:manualLayout>
                  <c:x val="-8.2559339525283791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B1-43F0-A753-87D192E4A927}"/>
                </c:ext>
              </c:extLst>
            </c:dLbl>
            <c:dLbl>
              <c:idx val="4"/>
              <c:layout>
                <c:manualLayout>
                  <c:x val="-8.2559339525283791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B1-43F0-A753-87D192E4A92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F2BF49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Gender'!$X$22:$AJ$22</c:f>
              <c:numCache>
                <c:formatCode>0.0%</c:formatCode>
                <c:ptCount val="5"/>
                <c:pt idx="0">
                  <c:v>0.76811594202898548</c:v>
                </c:pt>
                <c:pt idx="1">
                  <c:v>0.81756756756756754</c:v>
                </c:pt>
                <c:pt idx="2">
                  <c:v>0.84210526315789469</c:v>
                </c:pt>
                <c:pt idx="3">
                  <c:v>0.82692307692307687</c:v>
                </c:pt>
                <c:pt idx="4">
                  <c:v>0.8152866242038217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B1-43F0-A753-87D192E4A927}"/>
            </c:ext>
          </c:extLst>
        </c:ser>
        <c:ser>
          <c:idx val="1"/>
          <c:order val="1"/>
          <c:tx>
            <c:strRef>
              <c:f>Sheet1!$B$17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23.2%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B76-47E8-A2E0-5C54371B14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18.2%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B76-47E8-A2E0-5C54371B14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15.8%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B76-47E8-A2E0-5C54371B14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17.3%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B76-47E8-A2E0-5C54371B14F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18.5%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B76-47E8-A2E0-5C54371B14F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Gender'!$AC$24:$AJ$24</c:f>
              <c:numCache>
                <c:formatCode>0.0%</c:formatCode>
                <c:ptCount val="5"/>
                <c:pt idx="0">
                  <c:v>0.2318840579710145</c:v>
                </c:pt>
                <c:pt idx="1">
                  <c:v>0.18243243243243243</c:v>
                </c:pt>
                <c:pt idx="2">
                  <c:v>0.15789473684210525</c:v>
                </c:pt>
                <c:pt idx="3">
                  <c:v>0.17307692307692307</c:v>
                </c:pt>
                <c:pt idx="4">
                  <c:v>0.18471337579617833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B1-43F0-A753-87D192E4A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76526536"/>
        <c:axId val="1"/>
      </c:barChart>
      <c:catAx>
        <c:axId val="376526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652653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790220666861091"/>
          <c:y val="8.9655121781106031E-2"/>
          <c:w val="0.48148277761576097"/>
          <c:h val="0.13793146486059876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Sheet1!$B$24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dLbl>
              <c:idx val="0"/>
              <c:layout>
                <c:manualLayout>
                  <c:x val="-2.2664863406962842E-6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A2-4D9A-90EB-8178E9722B3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F2BF49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Gender'!$X$27:$AJ$27</c:f>
              <c:numCache>
                <c:formatCode>0.0%</c:formatCode>
                <c:ptCount val="5"/>
                <c:pt idx="0">
                  <c:v>0.45586471575917487</c:v>
                </c:pt>
                <c:pt idx="1">
                  <c:v>0.45601910027645137</c:v>
                </c:pt>
                <c:pt idx="2">
                  <c:v>0.45965989003963686</c:v>
                </c:pt>
                <c:pt idx="3">
                  <c:v>0.46867437483194407</c:v>
                </c:pt>
                <c:pt idx="4">
                  <c:v>0.47021723896285916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2-4D9A-90EB-8178E9722B35}"/>
            </c:ext>
          </c:extLst>
        </c:ser>
        <c:ser>
          <c:idx val="1"/>
          <c:order val="1"/>
          <c:tx>
            <c:strRef>
              <c:f>Sheet1!$B$25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dLbl>
              <c:idx val="0"/>
              <c:layout>
                <c:manualLayout>
                  <c:x val="-4.5329726815433419E-6"/>
                  <c:y val="-7.4235571812188633E-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54.4%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2A2-4D9A-90EB-8178E9722B3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54.4%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676-4CAF-A059-5B774A3F7A2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54.0%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676-4CAF-A059-5B774A3F7A2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53.1%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676-4CAF-A059-5B774A3F7A2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53.0%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676-4CAF-A059-5B774A3F7A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'Degrees by Gender'!$AC$4:$AJ$4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'Degrees by Gender'!$AC$29:$AJ$29</c:f>
              <c:numCache>
                <c:formatCode>0.0%</c:formatCode>
                <c:ptCount val="5"/>
                <c:pt idx="0">
                  <c:v>0.54413528424082513</c:v>
                </c:pt>
                <c:pt idx="1">
                  <c:v>0.54398089972354868</c:v>
                </c:pt>
                <c:pt idx="2">
                  <c:v>0.54034010996036308</c:v>
                </c:pt>
                <c:pt idx="3">
                  <c:v>0.53132562516805593</c:v>
                </c:pt>
                <c:pt idx="4">
                  <c:v>0.52978276103714084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2-4D9A-90EB-8178E9722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378319472"/>
        <c:axId val="1"/>
      </c:barChart>
      <c:catAx>
        <c:axId val="378319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831947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160591037231457"/>
          <c:y val="9.7222986986766513E-2"/>
          <c:w val="0.58333495350118292"/>
          <c:h val="0.13888956188168786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Sheet1!$C$16:$H$16</c:f>
              <c:numCache>
                <c:formatCode>0.0%</c:formatCode>
                <c:ptCount val="4"/>
                <c:pt idx="0">
                  <c:v>0.46443431741628688</c:v>
                </c:pt>
                <c:pt idx="1">
                  <c:v>0.46740947075208916</c:v>
                </c:pt>
                <c:pt idx="2">
                  <c:v>0.46462513199577615</c:v>
                </c:pt>
                <c:pt idx="3">
                  <c:v>0.47728399140921857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A-4F49-BA4B-856A2B76B869}"/>
            </c:ext>
          </c:extLst>
        </c:ser>
        <c:ser>
          <c:idx val="1"/>
          <c:order val="1"/>
          <c:tx>
            <c:strRef>
              <c:f>Sheet1!$B$17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Sheet1!$C$17:$H$17</c:f>
              <c:numCache>
                <c:formatCode>0.0%</c:formatCode>
                <c:ptCount val="4"/>
                <c:pt idx="0">
                  <c:v>0.53556568258371307</c:v>
                </c:pt>
                <c:pt idx="1">
                  <c:v>0.53259052924791084</c:v>
                </c:pt>
                <c:pt idx="2">
                  <c:v>0.53537486800422385</c:v>
                </c:pt>
                <c:pt idx="3">
                  <c:v>0.52271600859078138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FA-4F49-BA4B-856A2B76B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8320784"/>
        <c:axId val="1"/>
      </c:barChart>
      <c:catAx>
        <c:axId val="37832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832078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800055993000872"/>
          <c:y val="0.17446853185904954"/>
          <c:w val="0.47733445319335077"/>
          <c:h val="0.10212765957446807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Sheet1!$C$18:$H$18</c:f>
              <c:numCache>
                <c:formatCode>0.0%</c:formatCode>
                <c:ptCount val="4"/>
                <c:pt idx="0">
                  <c:v>0.45593869731800768</c:v>
                </c:pt>
                <c:pt idx="1">
                  <c:v>0.4731182795698925</c:v>
                </c:pt>
                <c:pt idx="2">
                  <c:v>0.44874715261958997</c:v>
                </c:pt>
                <c:pt idx="3">
                  <c:v>0.43232716650438169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A-4B7A-902C-D2B7B5A68EE2}"/>
            </c:ext>
          </c:extLst>
        </c:ser>
        <c:ser>
          <c:idx val="1"/>
          <c:order val="1"/>
          <c:tx>
            <c:strRef>
              <c:f>Sheet1!$B$19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Sheet1!$C$19:$H$19</c:f>
              <c:numCache>
                <c:formatCode>0.0%</c:formatCode>
                <c:ptCount val="4"/>
                <c:pt idx="0">
                  <c:v>0.54406130268199238</c:v>
                </c:pt>
                <c:pt idx="1">
                  <c:v>0.5268817204301075</c:v>
                </c:pt>
                <c:pt idx="2">
                  <c:v>0.55125284738041003</c:v>
                </c:pt>
                <c:pt idx="3">
                  <c:v>0.56767283349561826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A-4B7A-902C-D2B7B5A68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8320456"/>
        <c:axId val="1"/>
      </c:barChart>
      <c:catAx>
        <c:axId val="37832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8320456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800055993000872"/>
          <c:y val="0.17446853185904954"/>
          <c:w val="0.47733445319335077"/>
          <c:h val="0.10212765957446807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Sheet1!$B$20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Sheet1!$C$20:$H$20</c:f>
              <c:numCache>
                <c:formatCode>0.0%</c:formatCode>
                <c:ptCount val="4"/>
                <c:pt idx="0">
                  <c:v>0.39255014326647564</c:v>
                </c:pt>
                <c:pt idx="1">
                  <c:v>0.40345821325648418</c:v>
                </c:pt>
                <c:pt idx="2">
                  <c:v>0.37694704049844235</c:v>
                </c:pt>
                <c:pt idx="3">
                  <c:v>0.41304347826086957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0-4855-A8CF-60FB69F91618}"/>
            </c:ext>
          </c:extLst>
        </c:ser>
        <c:ser>
          <c:idx val="1"/>
          <c:order val="1"/>
          <c:tx>
            <c:strRef>
              <c:f>Sheet1!$B$21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Sheet1!$C$21:$H$21</c:f>
              <c:numCache>
                <c:formatCode>0.0%</c:formatCode>
                <c:ptCount val="4"/>
                <c:pt idx="0">
                  <c:v>0.60744985673352436</c:v>
                </c:pt>
                <c:pt idx="1">
                  <c:v>0.59654178674351588</c:v>
                </c:pt>
                <c:pt idx="2">
                  <c:v>0.62305295950155759</c:v>
                </c:pt>
                <c:pt idx="3">
                  <c:v>0.58695652173913049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855-A8CF-60FB69F91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8316848"/>
        <c:axId val="1"/>
      </c:barChart>
      <c:catAx>
        <c:axId val="37831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831684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800055993000872"/>
          <c:y val="0.17446853185904954"/>
          <c:w val="0.47733445319335077"/>
          <c:h val="0.10212765957446807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12863567820812"/>
          <c:y val="0.28870623514458416"/>
          <c:w val="0.82670804092833616"/>
          <c:h val="0.5815618014400882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Sheet1!$B$22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CE112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Sheet1!$C$22:$H$22</c:f>
              <c:numCache>
                <c:formatCode>0.0%</c:formatCode>
                <c:ptCount val="4"/>
                <c:pt idx="0">
                  <c:v>0.65492957746478875</c:v>
                </c:pt>
                <c:pt idx="1">
                  <c:v>0.7142857142857143</c:v>
                </c:pt>
                <c:pt idx="2">
                  <c:v>0.74829931972789121</c:v>
                </c:pt>
                <c:pt idx="3">
                  <c:v>0.73758865248226946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0-4C3A-9C59-B933A8A19F21}"/>
            </c:ext>
          </c:extLst>
        </c:ser>
        <c:ser>
          <c:idx val="1"/>
          <c:order val="1"/>
          <c:tx>
            <c:strRef>
              <c:f>Sheet1!$B$23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rgbClr val="F2BF49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solidFill>
                      <a:srgbClr val="CE1126"/>
                    </a:solidFill>
                    <a:latin typeface="Univers 45 Light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Sheet1!$C$15:$H$15</c:f>
              <c:strCache>
                <c:ptCount val="4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</c:strCache>
            </c:strRef>
          </c:cat>
          <c:val>
            <c:numRef>
              <c:f>Sheet1!$C$23:$H$23</c:f>
              <c:numCache>
                <c:formatCode>0.0%</c:formatCode>
                <c:ptCount val="4"/>
                <c:pt idx="0">
                  <c:v>0.34507042253521125</c:v>
                </c:pt>
                <c:pt idx="1">
                  <c:v>0.2857142857142857</c:v>
                </c:pt>
                <c:pt idx="2">
                  <c:v>0.25170068027210885</c:v>
                </c:pt>
                <c:pt idx="3">
                  <c:v>0.26241134751773049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0-4C3A-9C59-B933A8A1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76433984"/>
        <c:axId val="1"/>
      </c:barChart>
      <c:catAx>
        <c:axId val="37643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Univers 45 Light" pitchFamily="34" charset="0"/>
              </a:defRPr>
            </a:pPr>
            <a:endParaRPr lang="en-US"/>
          </a:p>
        </c:txPr>
        <c:crossAx val="37643398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800055993000872"/>
          <c:y val="0.17446853185904954"/>
          <c:w val="0.47733445319335077"/>
          <c:h val="0.10212765957446807"/>
        </c:manualLayout>
      </c:layout>
      <c:overlay val="0"/>
      <c:txPr>
        <a:bodyPr/>
        <a:lstStyle/>
        <a:p>
          <a:pPr>
            <a:defRPr sz="900" b="1">
              <a:latin typeface="Berkeley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9525</xdr:colOff>
      <xdr:row>0</xdr:row>
      <xdr:rowOff>0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2096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Financial Report</a:t>
          </a:r>
        </a:p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nivers 75 Black"/>
            </a:rPr>
            <a:t>Second Liny of Text</a:t>
          </a:r>
        </a:p>
      </xdr:txBody>
    </xdr:sp>
    <xdr:clientData/>
  </xdr:twoCellAnchor>
  <xdr:twoCellAnchor>
    <xdr:from>
      <xdr:col>0</xdr:col>
      <xdr:colOff>6592</xdr:colOff>
      <xdr:row>0</xdr:row>
      <xdr:rowOff>63012</xdr:rowOff>
    </xdr:from>
    <xdr:to>
      <xdr:col>35</xdr:col>
      <xdr:colOff>992187</xdr:colOff>
      <xdr:row>0</xdr:row>
      <xdr:rowOff>186837</xdr:rowOff>
    </xdr:to>
    <xdr:grpSp>
      <xdr:nvGrpSpPr>
        <xdr:cNvPr id="1727" name="Group 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GrpSpPr>
          <a:grpSpLocks/>
        </xdr:cNvGrpSpPr>
      </xdr:nvGrpSpPr>
      <xdr:grpSpPr bwMode="auto">
        <a:xfrm>
          <a:off x="6592" y="63012"/>
          <a:ext cx="6281495" cy="123825"/>
          <a:chOff x="28574" y="180975"/>
          <a:chExt cx="7593706" cy="123825"/>
        </a:xfrm>
      </xdr:grpSpPr>
      <xdr:pic>
        <xdr:nvPicPr>
          <xdr:cNvPr id="1734" name="Picture 12">
            <a:extLst>
              <a:ext uri="{FF2B5EF4-FFF2-40B4-BE49-F238E27FC236}">
                <a16:creationId xmlns:a16="http://schemas.microsoft.com/office/drawing/2014/main" id="{00000000-0008-0000-0000-0000C606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5" y="180975"/>
            <a:ext cx="1066800" cy="85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35" name="Line 13">
            <a:extLst>
              <a:ext uri="{FF2B5EF4-FFF2-40B4-BE49-F238E27FC236}">
                <a16:creationId xmlns:a16="http://schemas.microsoft.com/office/drawing/2014/main" id="{00000000-0008-0000-0000-0000C706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28574" y="304800"/>
            <a:ext cx="759370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0</xdr:col>
      <xdr:colOff>50800</xdr:colOff>
      <xdr:row>30</xdr:row>
      <xdr:rowOff>124313</xdr:rowOff>
    </xdr:from>
    <xdr:to>
      <xdr:col>32</xdr:col>
      <xdr:colOff>931862</xdr:colOff>
      <xdr:row>41</xdr:row>
      <xdr:rowOff>43473</xdr:rowOff>
    </xdr:to>
    <xdr:graphicFrame macro="">
      <xdr:nvGraphicFramePr>
        <xdr:cNvPr id="1728" name="Chart 6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33</xdr:col>
      <xdr:colOff>4762</xdr:colOff>
      <xdr:row>30</xdr:row>
      <xdr:rowOff>124313</xdr:rowOff>
    </xdr:from>
    <xdr:to>
      <xdr:col>36</xdr:col>
      <xdr:colOff>26987</xdr:colOff>
      <xdr:row>41</xdr:row>
      <xdr:rowOff>43473</xdr:rowOff>
    </xdr:to>
    <xdr:graphicFrame macro="">
      <xdr:nvGraphicFramePr>
        <xdr:cNvPr id="1729" name="Chart 7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6350</xdr:colOff>
      <xdr:row>42</xdr:row>
      <xdr:rowOff>16364</xdr:rowOff>
    </xdr:from>
    <xdr:to>
      <xdr:col>32</xdr:col>
      <xdr:colOff>950912</xdr:colOff>
      <xdr:row>52</xdr:row>
      <xdr:rowOff>62523</xdr:rowOff>
    </xdr:to>
    <xdr:graphicFrame macro="">
      <xdr:nvGraphicFramePr>
        <xdr:cNvPr id="1730" name="Chart 8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33</xdr:col>
      <xdr:colOff>14287</xdr:colOff>
      <xdr:row>42</xdr:row>
      <xdr:rowOff>16364</xdr:rowOff>
    </xdr:from>
    <xdr:to>
      <xdr:col>36</xdr:col>
      <xdr:colOff>26987</xdr:colOff>
      <xdr:row>52</xdr:row>
      <xdr:rowOff>62523</xdr:rowOff>
    </xdr:to>
    <xdr:graphicFrame macro="">
      <xdr:nvGraphicFramePr>
        <xdr:cNvPr id="1731" name="Chart 9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31</xdr:col>
      <xdr:colOff>484187</xdr:colOff>
      <xdr:row>52</xdr:row>
      <xdr:rowOff>43473</xdr:rowOff>
    </xdr:from>
    <xdr:to>
      <xdr:col>34</xdr:col>
      <xdr:colOff>512762</xdr:colOff>
      <xdr:row>62</xdr:row>
      <xdr:rowOff>81573</xdr:rowOff>
    </xdr:to>
    <xdr:graphicFrame macro="">
      <xdr:nvGraphicFramePr>
        <xdr:cNvPr id="1732" name="Chart 10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41</xdr:row>
      <xdr:rowOff>0</xdr:rowOff>
    </xdr:to>
    <xdr:cxnSp macro="">
      <xdr:nvCxnSpPr>
        <xdr:cNvPr id="1733" name="Straight Connector 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CxnSpPr>
          <a:cxnSpLocks noChangeShapeType="1"/>
        </xdr:cNvCxnSpPr>
      </xdr:nvCxnSpPr>
      <xdr:spPr bwMode="auto">
        <a:xfrm>
          <a:off x="1209675" y="4333875"/>
          <a:ext cx="0" cy="10668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0.2335</cdr:x>
      <cdr:y>0.12988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50864" y="50901"/>
          <a:ext cx="783163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Doctorate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0.20359</cdr:x>
      <cdr:y>0.12988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50864" y="50901"/>
          <a:ext cx="676339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Vet Med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0.15171</cdr:x>
      <cdr:y>0.12988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50864" y="50901"/>
          <a:ext cx="491032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Total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41</xdr:row>
      <xdr:rowOff>66675</xdr:rowOff>
    </xdr:from>
    <xdr:to>
      <xdr:col>9</xdr:col>
      <xdr:colOff>47625</xdr:colOff>
      <xdr:row>58</xdr:row>
      <xdr:rowOff>57150</xdr:rowOff>
    </xdr:to>
    <xdr:graphicFrame macro="">
      <xdr:nvGraphicFramePr>
        <xdr:cNvPr id="4216" name="Chart 7">
          <a:extLst>
            <a:ext uri="{FF2B5EF4-FFF2-40B4-BE49-F238E27FC236}">
              <a16:creationId xmlns:a16="http://schemas.microsoft.com/office/drawing/2014/main" id="{00000000-0008-0000-0200-00007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105</xdr:row>
      <xdr:rowOff>9525</xdr:rowOff>
    </xdr:from>
    <xdr:to>
      <xdr:col>11</xdr:col>
      <xdr:colOff>514350</xdr:colOff>
      <xdr:row>122</xdr:row>
      <xdr:rowOff>0</xdr:rowOff>
    </xdr:to>
    <xdr:graphicFrame macro="">
      <xdr:nvGraphicFramePr>
        <xdr:cNvPr id="4217" name="Chart 10">
          <a:extLst>
            <a:ext uri="{FF2B5EF4-FFF2-40B4-BE49-F238E27FC236}">
              <a16:creationId xmlns:a16="http://schemas.microsoft.com/office/drawing/2014/main" id="{00000000-0008-0000-0200-00007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0.2982</cdr:x>
      <cdr:y>0.19842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44030" y="31042"/>
          <a:ext cx="877997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Bachelor's</a:t>
          </a:r>
          <a:r>
            <a:rPr lang="en-US" sz="1000" b="1" baseline="30000">
              <a:latin typeface="Univers 45 Light" pitchFamily="34" charset="0"/>
            </a:rPr>
            <a:t>1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0.24116</cdr:x>
      <cdr:y>0.19842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43915" y="31042"/>
          <a:ext cx="699807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Master's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0.26753</cdr:x>
      <cdr:y>0.19842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44030" y="31042"/>
          <a:ext cx="783163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Doctorate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0.01448</cdr:x>
      <cdr:y>0.02274</cdr:y>
    </cdr:from>
    <cdr:to>
      <cdr:x>0.23379</cdr:x>
      <cdr:y>0.19842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44655" y="31042"/>
          <a:ext cx="676339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Vet Med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0.17346</cdr:x>
      <cdr:y>0.19854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43915" y="30857"/>
          <a:ext cx="491032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Total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25</xdr:row>
      <xdr:rowOff>142875</xdr:rowOff>
    </xdr:from>
    <xdr:to>
      <xdr:col>8</xdr:col>
      <xdr:colOff>171450</xdr:colOff>
      <xdr:row>39</xdr:row>
      <xdr:rowOff>114300</xdr:rowOff>
    </xdr:to>
    <xdr:graphicFrame macro="">
      <xdr:nvGraphicFramePr>
        <xdr:cNvPr id="2350" name="Chart 4">
          <a:extLst>
            <a:ext uri="{FF2B5EF4-FFF2-40B4-BE49-F238E27FC236}">
              <a16:creationId xmlns:a16="http://schemas.microsoft.com/office/drawing/2014/main" id="{00000000-0008-0000-0100-00002E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41</xdr:row>
      <xdr:rowOff>0</xdr:rowOff>
    </xdr:from>
    <xdr:to>
      <xdr:col>8</xdr:col>
      <xdr:colOff>114300</xdr:colOff>
      <xdr:row>54</xdr:row>
      <xdr:rowOff>133350</xdr:rowOff>
    </xdr:to>
    <xdr:graphicFrame macro="">
      <xdr:nvGraphicFramePr>
        <xdr:cNvPr id="2351" name="Chart 11">
          <a:extLst>
            <a:ext uri="{FF2B5EF4-FFF2-40B4-BE49-F238E27FC236}">
              <a16:creationId xmlns:a16="http://schemas.microsoft.com/office/drawing/2014/main" id="{00000000-0008-0000-0100-00002F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466725</xdr:colOff>
      <xdr:row>26</xdr:row>
      <xdr:rowOff>76200</xdr:rowOff>
    </xdr:from>
    <xdr:to>
      <xdr:col>15</xdr:col>
      <xdr:colOff>238125</xdr:colOff>
      <xdr:row>40</xdr:row>
      <xdr:rowOff>47625</xdr:rowOff>
    </xdr:to>
    <xdr:graphicFrame macro="">
      <xdr:nvGraphicFramePr>
        <xdr:cNvPr id="2352" name="Chart 12">
          <a:extLst>
            <a:ext uri="{FF2B5EF4-FFF2-40B4-BE49-F238E27FC236}">
              <a16:creationId xmlns:a16="http://schemas.microsoft.com/office/drawing/2014/main" id="{00000000-0008-0000-0100-000030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8</xdr:col>
      <xdr:colOff>495300</xdr:colOff>
      <xdr:row>42</xdr:row>
      <xdr:rowOff>123825</xdr:rowOff>
    </xdr:from>
    <xdr:to>
      <xdr:col>15</xdr:col>
      <xdr:colOff>266700</xdr:colOff>
      <xdr:row>56</xdr:row>
      <xdr:rowOff>95250</xdr:rowOff>
    </xdr:to>
    <xdr:graphicFrame macro="">
      <xdr:nvGraphicFramePr>
        <xdr:cNvPr id="2353" name="Chart 13">
          <a:extLst>
            <a:ext uri="{FF2B5EF4-FFF2-40B4-BE49-F238E27FC236}">
              <a16:creationId xmlns:a16="http://schemas.microsoft.com/office/drawing/2014/main" id="{00000000-0008-0000-0100-000031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5</xdr:col>
      <xdr:colOff>542925</xdr:colOff>
      <xdr:row>59</xdr:row>
      <xdr:rowOff>123825</xdr:rowOff>
    </xdr:from>
    <xdr:to>
      <xdr:col>12</xdr:col>
      <xdr:colOff>314325</xdr:colOff>
      <xdr:row>73</xdr:row>
      <xdr:rowOff>95250</xdr:rowOff>
    </xdr:to>
    <xdr:graphicFrame macro="">
      <xdr:nvGraphicFramePr>
        <xdr:cNvPr id="2354" name="Chart 14">
          <a:extLst>
            <a:ext uri="{FF2B5EF4-FFF2-40B4-BE49-F238E27FC236}">
              <a16:creationId xmlns:a16="http://schemas.microsoft.com/office/drawing/2014/main" id="{00000000-0008-0000-0100-000032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0.24808</cdr:x>
      <cdr:y>0.12988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50864" y="50901"/>
          <a:ext cx="835229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Bachelor's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0.01424</cdr:x>
      <cdr:y>0.02274</cdr:y>
    </cdr:from>
    <cdr:to>
      <cdr:x>0.21041</cdr:x>
      <cdr:y>0.12988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50864" y="50901"/>
          <a:ext cx="699807" cy="2398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Univers 45 Light" pitchFamily="34" charset="0"/>
            </a:rPr>
            <a:t>Master's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9"/>
  <sheetViews>
    <sheetView showGridLines="0" tabSelected="1" view="pageBreakPreview" zoomScaleNormal="130" zoomScaleSheetLayoutView="100" workbookViewId="0">
      <selection activeCell="AM49" sqref="AM49"/>
    </sheetView>
  </sheetViews>
  <sheetFormatPr defaultColWidth="11.42578125" defaultRowHeight="12.75"/>
  <cols>
    <col min="1" max="1" width="0.85546875" customWidth="1"/>
    <col min="2" max="2" width="0.42578125" customWidth="1"/>
    <col min="3" max="3" width="16.42578125" customWidth="1"/>
    <col min="4" max="9" width="7.85546875" hidden="1" customWidth="1"/>
    <col min="10" max="12" width="8" hidden="1" customWidth="1"/>
    <col min="13" max="20" width="7.85546875" hidden="1" customWidth="1"/>
    <col min="21" max="31" width="15.42578125" hidden="1" customWidth="1"/>
    <col min="32" max="37" width="15.42578125" customWidth="1"/>
    <col min="38" max="39" width="7.5703125" customWidth="1"/>
  </cols>
  <sheetData>
    <row r="1" spans="1:38" ht="15" customHeight="1">
      <c r="A1" t="s">
        <v>0</v>
      </c>
    </row>
    <row r="2" spans="1:38" s="1" customFormat="1" ht="20.100000000000001" customHeight="1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8" s="2" customFormat="1" ht="18" customHeight="1">
      <c r="A3" s="3"/>
      <c r="B3" s="3"/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38" s="34" customFormat="1" ht="12">
      <c r="A4" s="33"/>
      <c r="B4" s="33"/>
      <c r="C4" s="33"/>
      <c r="D4" s="33" t="s">
        <v>8</v>
      </c>
      <c r="E4" s="33" t="s">
        <v>9</v>
      </c>
      <c r="F4" s="33" t="s">
        <v>10</v>
      </c>
      <c r="G4" s="33" t="s">
        <v>11</v>
      </c>
      <c r="H4" s="33" t="s">
        <v>12</v>
      </c>
      <c r="I4" s="33" t="s">
        <v>13</v>
      </c>
      <c r="J4" s="33" t="s">
        <v>14</v>
      </c>
      <c r="K4" s="33" t="s">
        <v>15</v>
      </c>
      <c r="L4" s="33" t="s">
        <v>16</v>
      </c>
      <c r="M4" s="33" t="s">
        <v>17</v>
      </c>
      <c r="N4" s="33" t="s">
        <v>18</v>
      </c>
      <c r="O4" s="33" t="s">
        <v>19</v>
      </c>
      <c r="P4" s="33" t="s">
        <v>20</v>
      </c>
      <c r="Q4" s="33" t="s">
        <v>21</v>
      </c>
      <c r="R4" s="33" t="s">
        <v>22</v>
      </c>
      <c r="S4" s="33" t="s">
        <v>23</v>
      </c>
      <c r="T4" s="33" t="s">
        <v>25</v>
      </c>
      <c r="U4" s="33" t="s">
        <v>26</v>
      </c>
      <c r="V4" s="33" t="s">
        <v>27</v>
      </c>
      <c r="W4" s="33" t="s">
        <v>28</v>
      </c>
      <c r="X4" s="33" t="s">
        <v>30</v>
      </c>
      <c r="Y4" s="33" t="s">
        <v>31</v>
      </c>
      <c r="Z4" s="33" t="s">
        <v>35</v>
      </c>
      <c r="AA4" s="33" t="s">
        <v>36</v>
      </c>
      <c r="AB4" s="33" t="s">
        <v>42</v>
      </c>
      <c r="AC4" s="33" t="s">
        <v>43</v>
      </c>
      <c r="AD4" s="33" t="s">
        <v>44</v>
      </c>
      <c r="AE4" s="33" t="s">
        <v>45</v>
      </c>
      <c r="AF4" s="33" t="s">
        <v>46</v>
      </c>
      <c r="AG4" s="33" t="s">
        <v>47</v>
      </c>
      <c r="AH4" s="33" t="s">
        <v>48</v>
      </c>
      <c r="AI4" s="33" t="s">
        <v>51</v>
      </c>
      <c r="AJ4" s="33" t="s">
        <v>52</v>
      </c>
    </row>
    <row r="5" spans="1:38" s="21" customFormat="1" ht="15" customHeight="1">
      <c r="A5" s="18" t="s">
        <v>34</v>
      </c>
      <c r="B5" s="18"/>
      <c r="C5" s="18"/>
      <c r="D5" s="19">
        <f t="shared" ref="D5:O5" si="0">+D6+D8</f>
        <v>3837</v>
      </c>
      <c r="E5" s="19">
        <f t="shared" si="0"/>
        <v>3948</v>
      </c>
      <c r="F5" s="19">
        <f t="shared" si="0"/>
        <v>3938</v>
      </c>
      <c r="G5" s="19">
        <f t="shared" si="0"/>
        <v>3795</v>
      </c>
      <c r="H5" s="19">
        <f t="shared" si="0"/>
        <v>3817</v>
      </c>
      <c r="I5" s="19">
        <f t="shared" si="0"/>
        <v>3845</v>
      </c>
      <c r="J5" s="19">
        <f t="shared" si="0"/>
        <v>3876</v>
      </c>
      <c r="K5" s="19">
        <f t="shared" si="0"/>
        <v>3818</v>
      </c>
      <c r="L5" s="19">
        <f t="shared" si="0"/>
        <v>4039</v>
      </c>
      <c r="M5" s="19">
        <f t="shared" si="0"/>
        <v>4019</v>
      </c>
      <c r="N5" s="19">
        <f t="shared" si="0"/>
        <v>4163</v>
      </c>
      <c r="O5" s="19">
        <f t="shared" si="0"/>
        <v>4481</v>
      </c>
      <c r="P5" s="19">
        <v>4523</v>
      </c>
      <c r="Q5" s="20">
        <v>4679</v>
      </c>
      <c r="R5" s="20">
        <v>4614</v>
      </c>
      <c r="S5" s="19">
        <v>4269</v>
      </c>
      <c r="T5" s="20">
        <v>4404</v>
      </c>
      <c r="U5" s="20">
        <v>4129</v>
      </c>
      <c r="V5" s="20">
        <v>4429</v>
      </c>
      <c r="W5" s="20">
        <v>4540</v>
      </c>
      <c r="X5" s="20">
        <v>4881</v>
      </c>
      <c r="Y5" s="30">
        <v>5047</v>
      </c>
      <c r="Z5" s="30">
        <v>5385</v>
      </c>
      <c r="AA5" s="30">
        <v>5682</v>
      </c>
      <c r="AB5" s="30">
        <v>6053</v>
      </c>
      <c r="AC5" s="30">
        <v>6550</v>
      </c>
      <c r="AD5" s="30">
        <v>6791</v>
      </c>
      <c r="AE5" s="30">
        <v>6893</v>
      </c>
      <c r="AF5" s="30">
        <v>6852</v>
      </c>
      <c r="AG5" s="30">
        <v>6546</v>
      </c>
      <c r="AH5" s="30">
        <v>6365</v>
      </c>
      <c r="AI5" s="30">
        <v>6020</v>
      </c>
      <c r="AJ5" s="30">
        <v>5799</v>
      </c>
      <c r="AK5" s="31"/>
    </row>
    <row r="6" spans="1:38" s="21" customFormat="1" ht="11.25">
      <c r="B6" s="21" t="s">
        <v>4</v>
      </c>
      <c r="D6" s="19">
        <v>1719</v>
      </c>
      <c r="E6" s="19">
        <v>1716</v>
      </c>
      <c r="F6" s="19">
        <v>1727</v>
      </c>
      <c r="G6" s="19">
        <v>1630</v>
      </c>
      <c r="H6" s="19">
        <v>1717</v>
      </c>
      <c r="I6" s="19">
        <v>1726</v>
      </c>
      <c r="J6" s="19">
        <v>1771</v>
      </c>
      <c r="K6" s="19">
        <v>1696</v>
      </c>
      <c r="L6" s="19">
        <v>1842</v>
      </c>
      <c r="M6" s="19">
        <v>1881</v>
      </c>
      <c r="N6" s="19">
        <v>1969</v>
      </c>
      <c r="O6" s="19">
        <v>2105</v>
      </c>
      <c r="P6" s="19">
        <v>2130</v>
      </c>
      <c r="Q6" s="19">
        <v>2196</v>
      </c>
      <c r="R6" s="19">
        <v>2133</v>
      </c>
      <c r="S6" s="19">
        <v>1965</v>
      </c>
      <c r="T6" s="19">
        <v>1989</v>
      </c>
      <c r="U6" s="19">
        <v>1899</v>
      </c>
      <c r="V6" s="19">
        <v>2007</v>
      </c>
      <c r="W6" s="19">
        <v>2125</v>
      </c>
      <c r="X6" s="19">
        <v>2292</v>
      </c>
      <c r="Y6" s="19">
        <v>2344</v>
      </c>
      <c r="Z6" s="19">
        <v>2517</v>
      </c>
      <c r="AA6" s="19">
        <v>2640</v>
      </c>
      <c r="AB6" s="19">
        <v>2889</v>
      </c>
      <c r="AC6" s="19">
        <v>3081</v>
      </c>
      <c r="AD6" s="19">
        <v>3098</v>
      </c>
      <c r="AE6" s="19">
        <v>3082</v>
      </c>
      <c r="AF6" s="19">
        <v>3104</v>
      </c>
      <c r="AG6" s="19">
        <v>2926</v>
      </c>
      <c r="AH6" s="19">
        <v>2854</v>
      </c>
      <c r="AI6" s="19">
        <v>2789</v>
      </c>
      <c r="AJ6" s="19">
        <v>2658</v>
      </c>
      <c r="AK6" s="19"/>
    </row>
    <row r="7" spans="1:38" s="21" customFormat="1" ht="11.25">
      <c r="C7" s="21" t="s">
        <v>7</v>
      </c>
      <c r="D7" s="22">
        <f t="shared" ref="D7:T9" si="1">D6/D5</f>
        <v>0.44800625488663021</v>
      </c>
      <c r="E7" s="22">
        <f t="shared" si="1"/>
        <v>0.43465045592705165</v>
      </c>
      <c r="F7" s="22">
        <f t="shared" si="1"/>
        <v>0.43854748603351956</v>
      </c>
      <c r="G7" s="22">
        <f t="shared" si="1"/>
        <v>0.42951251646903821</v>
      </c>
      <c r="H7" s="22">
        <f t="shared" si="1"/>
        <v>0.44982970919570342</v>
      </c>
      <c r="I7" s="22">
        <f t="shared" si="1"/>
        <v>0.44889466840052017</v>
      </c>
      <c r="J7" s="22">
        <f t="shared" si="1"/>
        <v>0.4569143446852425</v>
      </c>
      <c r="K7" s="22">
        <f t="shared" si="1"/>
        <v>0.44421162912519646</v>
      </c>
      <c r="L7" s="22">
        <f t="shared" si="1"/>
        <v>0.45605347858380785</v>
      </c>
      <c r="M7" s="22">
        <f t="shared" si="1"/>
        <v>0.46802687235630752</v>
      </c>
      <c r="N7" s="22">
        <f t="shared" si="1"/>
        <v>0.47297621907278403</v>
      </c>
      <c r="O7" s="22">
        <f t="shared" si="1"/>
        <v>0.46976121401472887</v>
      </c>
      <c r="P7" s="22">
        <f t="shared" si="1"/>
        <v>0.47092637629891665</v>
      </c>
      <c r="Q7" s="22">
        <f t="shared" si="1"/>
        <v>0.46933105364394101</v>
      </c>
      <c r="R7" s="22">
        <f t="shared" si="1"/>
        <v>0.46228868660598177</v>
      </c>
      <c r="S7" s="22">
        <f t="shared" si="1"/>
        <v>0.46029515108924807</v>
      </c>
      <c r="T7" s="22">
        <f t="shared" si="1"/>
        <v>0.45163487738419617</v>
      </c>
      <c r="U7" s="22">
        <f t="shared" ref="U7:AC9" si="2">U6/U5</f>
        <v>0.45991765560668441</v>
      </c>
      <c r="V7" s="22">
        <f t="shared" si="2"/>
        <v>0.45314969519078802</v>
      </c>
      <c r="W7" s="22">
        <f t="shared" si="2"/>
        <v>0.46806167400881055</v>
      </c>
      <c r="X7" s="22">
        <f t="shared" si="2"/>
        <v>0.46957590657652121</v>
      </c>
      <c r="Y7" s="22">
        <f t="shared" si="2"/>
        <v>0.46443431741628688</v>
      </c>
      <c r="Z7" s="22">
        <f t="shared" si="2"/>
        <v>0.46740947075208916</v>
      </c>
      <c r="AA7" s="22">
        <f t="shared" si="2"/>
        <v>0.46462513199577615</v>
      </c>
      <c r="AB7" s="22">
        <f t="shared" si="2"/>
        <v>0.47728399140921857</v>
      </c>
      <c r="AC7" s="22">
        <f t="shared" si="2"/>
        <v>0.47038167938931297</v>
      </c>
      <c r="AD7" s="22">
        <f t="shared" ref="AD7:AJ7" si="3">AD6/AD5</f>
        <v>0.45619201884847593</v>
      </c>
      <c r="AE7" s="22">
        <f t="shared" si="3"/>
        <v>0.44712026693747281</v>
      </c>
      <c r="AF7" s="22">
        <f t="shared" si="3"/>
        <v>0.45300642148277875</v>
      </c>
      <c r="AG7" s="22">
        <f t="shared" si="3"/>
        <v>0.44699052856706384</v>
      </c>
      <c r="AH7" s="22">
        <f t="shared" si="3"/>
        <v>0.44838963079340144</v>
      </c>
      <c r="AI7" s="22">
        <f t="shared" ref="AI7" si="4">AI6/AI5</f>
        <v>0.46328903654485049</v>
      </c>
      <c r="AJ7" s="22">
        <f t="shared" si="3"/>
        <v>0.45835488877392655</v>
      </c>
      <c r="AK7" s="22"/>
    </row>
    <row r="8" spans="1:38" s="21" customFormat="1" ht="11.25">
      <c r="B8" s="21" t="s">
        <v>5</v>
      </c>
      <c r="D8" s="19">
        <v>2118</v>
      </c>
      <c r="E8" s="19">
        <v>2232</v>
      </c>
      <c r="F8" s="19">
        <v>2211</v>
      </c>
      <c r="G8" s="19">
        <v>2165</v>
      </c>
      <c r="H8" s="19">
        <v>2100</v>
      </c>
      <c r="I8" s="19">
        <v>2119</v>
      </c>
      <c r="J8" s="19">
        <v>2105</v>
      </c>
      <c r="K8" s="19">
        <v>2122</v>
      </c>
      <c r="L8" s="19">
        <v>2197</v>
      </c>
      <c r="M8" s="19">
        <v>2138</v>
      </c>
      <c r="N8" s="19">
        <v>2194</v>
      </c>
      <c r="O8" s="19">
        <v>2376</v>
      </c>
      <c r="P8" s="19">
        <f>P5-P6</f>
        <v>2393</v>
      </c>
      <c r="Q8" s="19">
        <f>Q5-Q6</f>
        <v>2483</v>
      </c>
      <c r="R8" s="19">
        <f>R5-R6</f>
        <v>2481</v>
      </c>
      <c r="S8" s="19">
        <f>S5-S6</f>
        <v>2304</v>
      </c>
      <c r="T8" s="19">
        <f>T5-T6</f>
        <v>2415</v>
      </c>
      <c r="U8" s="19">
        <f t="shared" ref="U8:AB8" si="5">U5-U6</f>
        <v>2230</v>
      </c>
      <c r="V8" s="19">
        <f t="shared" si="5"/>
        <v>2422</v>
      </c>
      <c r="W8" s="19">
        <f t="shared" si="5"/>
        <v>2415</v>
      </c>
      <c r="X8" s="19">
        <f t="shared" si="5"/>
        <v>2589</v>
      </c>
      <c r="Y8" s="19">
        <f t="shared" si="5"/>
        <v>2703</v>
      </c>
      <c r="Z8" s="19">
        <f t="shared" si="5"/>
        <v>2868</v>
      </c>
      <c r="AA8" s="19">
        <f t="shared" si="5"/>
        <v>3042</v>
      </c>
      <c r="AB8" s="19">
        <f t="shared" si="5"/>
        <v>3164</v>
      </c>
      <c r="AC8" s="19">
        <f>AC5-AC6</f>
        <v>3469</v>
      </c>
      <c r="AD8" s="19">
        <f>AD5-AD6</f>
        <v>3693</v>
      </c>
      <c r="AE8" s="19">
        <f>AE5-AE6</f>
        <v>3811</v>
      </c>
      <c r="AF8" s="19">
        <f>AF5-AF6</f>
        <v>3748</v>
      </c>
      <c r="AG8" s="19">
        <v>3620</v>
      </c>
      <c r="AH8" s="19">
        <v>3511</v>
      </c>
      <c r="AI8" s="19">
        <v>3231</v>
      </c>
      <c r="AJ8" s="19">
        <v>3141</v>
      </c>
      <c r="AK8" s="19"/>
    </row>
    <row r="9" spans="1:38" s="21" customFormat="1" ht="11.25">
      <c r="A9" s="24"/>
      <c r="B9" s="24"/>
      <c r="C9" s="24" t="s">
        <v>7</v>
      </c>
      <c r="D9" s="37">
        <f t="shared" si="1"/>
        <v>4727.6125654450261</v>
      </c>
      <c r="E9" s="37">
        <f t="shared" si="1"/>
        <v>5135.1608391608397</v>
      </c>
      <c r="F9" s="37">
        <f t="shared" si="1"/>
        <v>5041.6433121019109</v>
      </c>
      <c r="G9" s="37">
        <f t="shared" si="1"/>
        <v>5040.5981595092026</v>
      </c>
      <c r="H9" s="37">
        <f t="shared" si="1"/>
        <v>4668.4333139196278</v>
      </c>
      <c r="I9" s="37">
        <f t="shared" si="1"/>
        <v>4720.4837775202777</v>
      </c>
      <c r="J9" s="37">
        <f t="shared" si="1"/>
        <v>4606.9904009034444</v>
      </c>
      <c r="K9" s="37">
        <f t="shared" si="1"/>
        <v>4777.0023584905657</v>
      </c>
      <c r="L9" s="37">
        <f t="shared" si="1"/>
        <v>4817.4174809989145</v>
      </c>
      <c r="M9" s="37">
        <f t="shared" si="1"/>
        <v>4568.1137692716638</v>
      </c>
      <c r="N9" s="37">
        <f t="shared" si="1"/>
        <v>4638.7110208227532</v>
      </c>
      <c r="O9" s="37">
        <f t="shared" si="1"/>
        <v>5057.8888361045128</v>
      </c>
      <c r="P9" s="37">
        <f t="shared" si="1"/>
        <v>5081.4737089201881</v>
      </c>
      <c r="Q9" s="37">
        <f t="shared" si="1"/>
        <v>5290.5086520947179</v>
      </c>
      <c r="R9" s="37">
        <f t="shared" si="1"/>
        <v>5366.7763713080176</v>
      </c>
      <c r="S9" s="37">
        <f t="shared" si="1"/>
        <v>5005.4839694656484</v>
      </c>
      <c r="T9" s="37">
        <f t="shared" si="1"/>
        <v>5347.2398190045251</v>
      </c>
      <c r="U9" s="37">
        <f t="shared" si="2"/>
        <v>4848.694049499737</v>
      </c>
      <c r="V9" s="37">
        <f t="shared" si="2"/>
        <v>5344.8121574489287</v>
      </c>
      <c r="W9" s="37">
        <f t="shared" si="2"/>
        <v>5159.5764705882357</v>
      </c>
      <c r="X9" s="37">
        <f t="shared" si="2"/>
        <v>5513.4856020942407</v>
      </c>
      <c r="Y9" s="37">
        <f t="shared" si="2"/>
        <v>5819.9833617747445</v>
      </c>
      <c r="Z9" s="37">
        <f t="shared" si="2"/>
        <v>6135.9475566150177</v>
      </c>
      <c r="AA9" s="37">
        <f t="shared" si="2"/>
        <v>6547.2136363636364</v>
      </c>
      <c r="AB9" s="37">
        <f t="shared" ref="AB9:AF9" si="6">AB8/AB5</f>
        <v>0.52271600859078138</v>
      </c>
      <c r="AC9" s="37">
        <f t="shared" si="6"/>
        <v>0.52961832061068703</v>
      </c>
      <c r="AD9" s="37">
        <f t="shared" si="6"/>
        <v>0.54380798115152407</v>
      </c>
      <c r="AE9" s="37">
        <f t="shared" si="6"/>
        <v>0.55287973306252725</v>
      </c>
      <c r="AF9" s="37">
        <f t="shared" si="6"/>
        <v>0.5469935785172213</v>
      </c>
      <c r="AG9" s="37">
        <f>AG8/AG5</f>
        <v>0.55300947143293611</v>
      </c>
      <c r="AH9" s="37">
        <f>AH8/AH5</f>
        <v>0.55161036920659856</v>
      </c>
      <c r="AI9" s="37">
        <f>AI8/AI5</f>
        <v>0.53671096345514946</v>
      </c>
      <c r="AJ9" s="37">
        <f>AJ8/AJ5</f>
        <v>0.54164511122607351</v>
      </c>
      <c r="AK9" s="22"/>
    </row>
    <row r="10" spans="1:38" s="21" customFormat="1" ht="15" customHeight="1">
      <c r="A10" s="18" t="s">
        <v>29</v>
      </c>
      <c r="B10" s="18"/>
      <c r="C10" s="18"/>
      <c r="D10" s="19">
        <f t="shared" ref="D10:J10" si="7">D11+D13</f>
        <v>728</v>
      </c>
      <c r="E10" s="19">
        <f t="shared" si="7"/>
        <v>788</v>
      </c>
      <c r="F10" s="19">
        <f t="shared" si="7"/>
        <v>797</v>
      </c>
      <c r="G10" s="19">
        <f t="shared" si="7"/>
        <v>787</v>
      </c>
      <c r="H10" s="19">
        <f t="shared" si="7"/>
        <v>775</v>
      </c>
      <c r="I10" s="19">
        <f t="shared" si="7"/>
        <v>771</v>
      </c>
      <c r="J10" s="19">
        <f t="shared" si="7"/>
        <v>829</v>
      </c>
      <c r="K10" s="19">
        <v>776</v>
      </c>
      <c r="L10" s="19">
        <v>760</v>
      </c>
      <c r="M10" s="19">
        <v>772</v>
      </c>
      <c r="N10" s="19">
        <v>802</v>
      </c>
      <c r="O10" s="19">
        <v>805</v>
      </c>
      <c r="P10" s="19">
        <v>818</v>
      </c>
      <c r="Q10" s="19">
        <v>858</v>
      </c>
      <c r="R10" s="19">
        <v>893</v>
      </c>
      <c r="S10" s="19">
        <v>752</v>
      </c>
      <c r="T10" s="19">
        <v>787</v>
      </c>
      <c r="U10" s="19">
        <v>810</v>
      </c>
      <c r="V10" s="19">
        <v>800</v>
      </c>
      <c r="W10" s="19">
        <v>873</v>
      </c>
      <c r="X10" s="19">
        <v>926</v>
      </c>
      <c r="Y10" s="31">
        <v>783</v>
      </c>
      <c r="Z10" s="31">
        <v>837</v>
      </c>
      <c r="AA10" s="31">
        <v>878</v>
      </c>
      <c r="AB10" s="31">
        <v>1027</v>
      </c>
      <c r="AC10" s="31">
        <v>1033</v>
      </c>
      <c r="AD10" s="31">
        <v>1034</v>
      </c>
      <c r="AE10" s="31">
        <v>993</v>
      </c>
      <c r="AF10" s="31">
        <v>941</v>
      </c>
      <c r="AG10" s="31">
        <v>937</v>
      </c>
      <c r="AH10" s="31">
        <v>933</v>
      </c>
      <c r="AI10" s="31">
        <v>857</v>
      </c>
      <c r="AJ10" s="31">
        <v>851</v>
      </c>
      <c r="AK10" s="31"/>
      <c r="AL10" s="29"/>
    </row>
    <row r="11" spans="1:38" s="21" customFormat="1" ht="11.25">
      <c r="B11" s="21" t="s">
        <v>4</v>
      </c>
      <c r="D11" s="19">
        <v>304</v>
      </c>
      <c r="E11" s="19">
        <v>339</v>
      </c>
      <c r="F11" s="19">
        <v>328</v>
      </c>
      <c r="G11" s="19">
        <v>328</v>
      </c>
      <c r="H11" s="19">
        <v>366</v>
      </c>
      <c r="I11" s="19">
        <v>343</v>
      </c>
      <c r="J11" s="19">
        <v>369</v>
      </c>
      <c r="K11" s="19">
        <v>333</v>
      </c>
      <c r="L11" s="19">
        <v>343</v>
      </c>
      <c r="M11" s="19">
        <v>343</v>
      </c>
      <c r="N11" s="19">
        <v>342</v>
      </c>
      <c r="O11" s="19">
        <v>364</v>
      </c>
      <c r="P11" s="19">
        <v>356</v>
      </c>
      <c r="Q11" s="19">
        <v>372</v>
      </c>
      <c r="R11" s="19">
        <v>401</v>
      </c>
      <c r="S11" s="19">
        <v>364</v>
      </c>
      <c r="T11" s="19">
        <v>371</v>
      </c>
      <c r="U11" s="19">
        <v>354</v>
      </c>
      <c r="V11" s="19">
        <v>340</v>
      </c>
      <c r="W11" s="19">
        <v>398</v>
      </c>
      <c r="X11" s="19">
        <v>401</v>
      </c>
      <c r="Y11" s="19">
        <v>357</v>
      </c>
      <c r="Z11" s="19">
        <v>396</v>
      </c>
      <c r="AA11" s="19">
        <v>394</v>
      </c>
      <c r="AB11" s="19">
        <v>444</v>
      </c>
      <c r="AC11" s="19">
        <v>477</v>
      </c>
      <c r="AD11" s="19">
        <v>447</v>
      </c>
      <c r="AE11" s="19">
        <v>429</v>
      </c>
      <c r="AF11" s="19">
        <v>441</v>
      </c>
      <c r="AG11" s="19">
        <v>456</v>
      </c>
      <c r="AH11" s="19">
        <v>453</v>
      </c>
      <c r="AI11" s="19">
        <v>398</v>
      </c>
      <c r="AJ11" s="19">
        <v>424</v>
      </c>
      <c r="AK11" s="19"/>
      <c r="AL11" s="29"/>
    </row>
    <row r="12" spans="1:38" s="21" customFormat="1" ht="11.25">
      <c r="C12" s="21" t="s">
        <v>7</v>
      </c>
      <c r="D12" s="22">
        <f t="shared" ref="D12:T12" si="8">D11/D10</f>
        <v>0.4175824175824176</v>
      </c>
      <c r="E12" s="22">
        <f t="shared" si="8"/>
        <v>0.43020304568527917</v>
      </c>
      <c r="F12" s="22">
        <f t="shared" si="8"/>
        <v>0.41154328732747802</v>
      </c>
      <c r="G12" s="22">
        <f t="shared" si="8"/>
        <v>0.41677255400254132</v>
      </c>
      <c r="H12" s="22">
        <f t="shared" si="8"/>
        <v>0.47225806451612901</v>
      </c>
      <c r="I12" s="22">
        <f t="shared" si="8"/>
        <v>0.44487678339818415</v>
      </c>
      <c r="J12" s="22">
        <f t="shared" si="8"/>
        <v>0.44511459589867308</v>
      </c>
      <c r="K12" s="22">
        <f t="shared" si="8"/>
        <v>0.42912371134020616</v>
      </c>
      <c r="L12" s="22">
        <f t="shared" si="8"/>
        <v>0.45131578947368423</v>
      </c>
      <c r="M12" s="22">
        <f t="shared" si="8"/>
        <v>0.44430051813471505</v>
      </c>
      <c r="N12" s="22">
        <f t="shared" si="8"/>
        <v>0.42643391521197005</v>
      </c>
      <c r="O12" s="22">
        <f t="shared" si="8"/>
        <v>0.45217391304347826</v>
      </c>
      <c r="P12" s="22">
        <f t="shared" si="8"/>
        <v>0.4352078239608802</v>
      </c>
      <c r="Q12" s="22">
        <f t="shared" si="8"/>
        <v>0.43356643356643354</v>
      </c>
      <c r="R12" s="22">
        <f t="shared" si="8"/>
        <v>0.44904815229563272</v>
      </c>
      <c r="S12" s="22">
        <f t="shared" si="8"/>
        <v>0.48404255319148937</v>
      </c>
      <c r="T12" s="22">
        <f t="shared" si="8"/>
        <v>0.47141041931385008</v>
      </c>
      <c r="U12" s="22">
        <f t="shared" ref="U12:AC12" si="9">U11/U10</f>
        <v>0.43703703703703706</v>
      </c>
      <c r="V12" s="22">
        <f t="shared" si="9"/>
        <v>0.42499999999999999</v>
      </c>
      <c r="W12" s="22">
        <f t="shared" si="9"/>
        <v>0.45589919816723939</v>
      </c>
      <c r="X12" s="22">
        <f t="shared" si="9"/>
        <v>0.43304535637149028</v>
      </c>
      <c r="Y12" s="22">
        <f t="shared" si="9"/>
        <v>0.45593869731800768</v>
      </c>
      <c r="Z12" s="22">
        <f t="shared" si="9"/>
        <v>0.4731182795698925</v>
      </c>
      <c r="AA12" s="22">
        <f t="shared" si="9"/>
        <v>0.44874715261958997</v>
      </c>
      <c r="AB12" s="22">
        <f t="shared" si="9"/>
        <v>0.43232716650438169</v>
      </c>
      <c r="AC12" s="22">
        <f t="shared" si="9"/>
        <v>0.4617618586640852</v>
      </c>
      <c r="AD12" s="22">
        <f t="shared" ref="AD12:AJ12" si="10">AD11/AD10</f>
        <v>0.4323017408123791</v>
      </c>
      <c r="AE12" s="22">
        <f t="shared" si="10"/>
        <v>0.43202416918429004</v>
      </c>
      <c r="AF12" s="22">
        <f t="shared" si="10"/>
        <v>0.46865037194473963</v>
      </c>
      <c r="AG12" s="22">
        <f t="shared" si="10"/>
        <v>0.48665955176093917</v>
      </c>
      <c r="AH12" s="22">
        <f t="shared" si="10"/>
        <v>0.48553054662379419</v>
      </c>
      <c r="AI12" s="22">
        <f t="shared" ref="AI12" si="11">AI11/AI10</f>
        <v>0.4644107351225204</v>
      </c>
      <c r="AJ12" s="22">
        <f t="shared" si="10"/>
        <v>0.49823736780258521</v>
      </c>
      <c r="AK12" s="22"/>
      <c r="AL12" s="29"/>
    </row>
    <row r="13" spans="1:38" s="21" customFormat="1" ht="11.25">
      <c r="B13" s="21" t="s">
        <v>5</v>
      </c>
      <c r="D13" s="19">
        <v>424</v>
      </c>
      <c r="E13" s="19">
        <v>449</v>
      </c>
      <c r="F13" s="19">
        <v>469</v>
      </c>
      <c r="G13" s="19">
        <v>459</v>
      </c>
      <c r="H13" s="19">
        <v>409</v>
      </c>
      <c r="I13" s="19">
        <v>428</v>
      </c>
      <c r="J13" s="19">
        <v>460</v>
      </c>
      <c r="K13" s="19">
        <f>K10-K11</f>
        <v>443</v>
      </c>
      <c r="L13" s="19">
        <f>L10-L11</f>
        <v>417</v>
      </c>
      <c r="M13" s="19">
        <f>M10-M11</f>
        <v>429</v>
      </c>
      <c r="N13" s="19">
        <f>N10-N11</f>
        <v>460</v>
      </c>
      <c r="O13" s="19">
        <f>O10-O11</f>
        <v>441</v>
      </c>
      <c r="P13" s="19">
        <f t="shared" ref="P13:W13" si="12">P10-P11</f>
        <v>462</v>
      </c>
      <c r="Q13" s="19">
        <f t="shared" si="12"/>
        <v>486</v>
      </c>
      <c r="R13" s="19">
        <f t="shared" si="12"/>
        <v>492</v>
      </c>
      <c r="S13" s="19">
        <f t="shared" si="12"/>
        <v>388</v>
      </c>
      <c r="T13" s="19">
        <f t="shared" si="12"/>
        <v>416</v>
      </c>
      <c r="U13" s="19">
        <f t="shared" si="12"/>
        <v>456</v>
      </c>
      <c r="V13" s="19">
        <f t="shared" si="12"/>
        <v>460</v>
      </c>
      <c r="W13" s="19">
        <f t="shared" si="12"/>
        <v>475</v>
      </c>
      <c r="X13" s="19">
        <f t="shared" ref="X13:AB13" si="13">X10-X11</f>
        <v>525</v>
      </c>
      <c r="Y13" s="19">
        <f t="shared" si="13"/>
        <v>426</v>
      </c>
      <c r="Z13" s="19">
        <f t="shared" si="13"/>
        <v>441</v>
      </c>
      <c r="AA13" s="38">
        <f t="shared" si="13"/>
        <v>484</v>
      </c>
      <c r="AB13" s="38">
        <f t="shared" si="13"/>
        <v>583</v>
      </c>
      <c r="AC13" s="38">
        <f>AC10-AC11</f>
        <v>556</v>
      </c>
      <c r="AD13" s="38">
        <f>AD10-AD11</f>
        <v>587</v>
      </c>
      <c r="AE13" s="38">
        <f>AE10-AE11</f>
        <v>564</v>
      </c>
      <c r="AF13" s="38">
        <f>AF10-AF11</f>
        <v>500</v>
      </c>
      <c r="AG13" s="38">
        <v>481</v>
      </c>
      <c r="AH13" s="38">
        <v>480</v>
      </c>
      <c r="AI13" s="38">
        <v>459</v>
      </c>
      <c r="AJ13" s="38">
        <v>427</v>
      </c>
      <c r="AK13" s="38"/>
      <c r="AL13" s="29"/>
    </row>
    <row r="14" spans="1:38" s="21" customFormat="1" ht="11.25">
      <c r="A14" s="24"/>
      <c r="B14" s="24"/>
      <c r="C14" s="24" t="s">
        <v>7</v>
      </c>
      <c r="D14" s="37">
        <f t="shared" ref="D14:AA14" si="14">D13/D12</f>
        <v>1015.3684210526316</v>
      </c>
      <c r="E14" s="37">
        <f t="shared" si="14"/>
        <v>1043.6932153392331</v>
      </c>
      <c r="F14" s="37">
        <f t="shared" si="14"/>
        <v>1139.6128048780488</v>
      </c>
      <c r="G14" s="37">
        <f t="shared" si="14"/>
        <v>1101.3201219512196</v>
      </c>
      <c r="H14" s="37">
        <f t="shared" si="14"/>
        <v>866.05191256830608</v>
      </c>
      <c r="I14" s="37">
        <f t="shared" si="14"/>
        <v>962.064139941691</v>
      </c>
      <c r="J14" s="37">
        <f t="shared" si="14"/>
        <v>1033.4417344173442</v>
      </c>
      <c r="K14" s="37">
        <f t="shared" si="14"/>
        <v>1032.3363363363364</v>
      </c>
      <c r="L14" s="37">
        <f t="shared" si="14"/>
        <v>923.96501457725947</v>
      </c>
      <c r="M14" s="37">
        <f t="shared" si="14"/>
        <v>965.56268221574339</v>
      </c>
      <c r="N14" s="37">
        <f t="shared" si="14"/>
        <v>1078.7134502923977</v>
      </c>
      <c r="O14" s="37">
        <f t="shared" si="14"/>
        <v>975.28846153846155</v>
      </c>
      <c r="P14" s="37">
        <f t="shared" si="14"/>
        <v>1061.5617977528091</v>
      </c>
      <c r="Q14" s="37">
        <f t="shared" si="14"/>
        <v>1120.9354838709678</v>
      </c>
      <c r="R14" s="37">
        <f t="shared" si="14"/>
        <v>1095.6508728179551</v>
      </c>
      <c r="S14" s="37">
        <f t="shared" si="14"/>
        <v>801.58241758241752</v>
      </c>
      <c r="T14" s="37">
        <f t="shared" si="14"/>
        <v>882.45822102425871</v>
      </c>
      <c r="U14" s="37">
        <f t="shared" si="14"/>
        <v>1043.3898305084745</v>
      </c>
      <c r="V14" s="37">
        <f t="shared" si="14"/>
        <v>1082.3529411764707</v>
      </c>
      <c r="W14" s="37">
        <f t="shared" si="14"/>
        <v>1041.8969849246232</v>
      </c>
      <c r="X14" s="37">
        <f t="shared" si="14"/>
        <v>1212.3441396508729</v>
      </c>
      <c r="Y14" s="37">
        <f t="shared" si="14"/>
        <v>934.33613445378148</v>
      </c>
      <c r="Z14" s="37">
        <f t="shared" si="14"/>
        <v>932.11363636363626</v>
      </c>
      <c r="AA14" s="37">
        <f t="shared" si="14"/>
        <v>1078.5583756345177</v>
      </c>
      <c r="AB14" s="37">
        <f t="shared" ref="AB14:AF14" si="15">AB13/AB10</f>
        <v>0.56767283349561826</v>
      </c>
      <c r="AC14" s="37">
        <f t="shared" si="15"/>
        <v>0.53823814133591485</v>
      </c>
      <c r="AD14" s="37">
        <f t="shared" si="15"/>
        <v>0.56769825918762085</v>
      </c>
      <c r="AE14" s="37">
        <f t="shared" si="15"/>
        <v>0.56797583081571001</v>
      </c>
      <c r="AF14" s="37">
        <f t="shared" si="15"/>
        <v>0.53134962805526031</v>
      </c>
      <c r="AG14" s="37">
        <f>AG13/AG10</f>
        <v>0.51334044823906089</v>
      </c>
      <c r="AH14" s="37">
        <f>AH13/AH10</f>
        <v>0.51446945337620575</v>
      </c>
      <c r="AI14" s="37">
        <f>AI13/AI10</f>
        <v>0.5355892648774796</v>
      </c>
      <c r="AJ14" s="37">
        <f>AJ13/AJ10</f>
        <v>0.50176263219741479</v>
      </c>
      <c r="AK14" s="22"/>
    </row>
    <row r="15" spans="1:38" s="21" customFormat="1" ht="15" customHeight="1">
      <c r="A15" s="18" t="s">
        <v>49</v>
      </c>
      <c r="B15" s="18"/>
      <c r="C15" s="18"/>
      <c r="D15" s="19">
        <f t="shared" ref="D15:J15" si="16">+D16+D18</f>
        <v>278</v>
      </c>
      <c r="E15" s="19">
        <f t="shared" si="16"/>
        <v>322</v>
      </c>
      <c r="F15" s="19">
        <f t="shared" si="16"/>
        <v>307</v>
      </c>
      <c r="G15" s="19">
        <f t="shared" si="16"/>
        <v>318</v>
      </c>
      <c r="H15" s="19">
        <f t="shared" si="16"/>
        <v>287</v>
      </c>
      <c r="I15" s="19">
        <f t="shared" si="16"/>
        <v>255</v>
      </c>
      <c r="J15" s="19">
        <f t="shared" si="16"/>
        <v>300</v>
      </c>
      <c r="K15" s="19">
        <v>257</v>
      </c>
      <c r="L15" s="19">
        <v>238</v>
      </c>
      <c r="M15" s="19">
        <v>232</v>
      </c>
      <c r="N15" s="19">
        <v>239</v>
      </c>
      <c r="O15" s="19">
        <v>228</v>
      </c>
      <c r="P15" s="19">
        <v>228</v>
      </c>
      <c r="Q15" s="19">
        <v>246</v>
      </c>
      <c r="R15" s="19">
        <v>281</v>
      </c>
      <c r="S15" s="19">
        <v>296</v>
      </c>
      <c r="T15" s="19">
        <v>308</v>
      </c>
      <c r="U15" s="19">
        <v>316</v>
      </c>
      <c r="V15" s="19">
        <v>301</v>
      </c>
      <c r="W15" s="19">
        <v>358</v>
      </c>
      <c r="X15" s="19">
        <v>376</v>
      </c>
      <c r="Y15" s="31">
        <v>349</v>
      </c>
      <c r="Z15" s="31">
        <v>347</v>
      </c>
      <c r="AA15" s="31">
        <v>321</v>
      </c>
      <c r="AB15" s="31">
        <v>322</v>
      </c>
      <c r="AC15" s="31">
        <v>352</v>
      </c>
      <c r="AD15" s="31">
        <v>393</v>
      </c>
      <c r="AE15" s="31">
        <v>389</v>
      </c>
      <c r="AF15" s="31">
        <v>407</v>
      </c>
      <c r="AG15" s="31">
        <v>327</v>
      </c>
      <c r="AH15" s="31">
        <v>371</v>
      </c>
      <c r="AI15" s="31">
        <v>405</v>
      </c>
      <c r="AJ15" s="31">
        <v>328</v>
      </c>
      <c r="AK15" s="31"/>
    </row>
    <row r="16" spans="1:38" s="21" customFormat="1" ht="11.25">
      <c r="B16" s="21" t="s">
        <v>4</v>
      </c>
      <c r="D16" s="19">
        <v>82</v>
      </c>
      <c r="E16" s="19">
        <v>84</v>
      </c>
      <c r="F16" s="19">
        <v>86</v>
      </c>
      <c r="G16" s="19">
        <v>88</v>
      </c>
      <c r="H16" s="19">
        <v>87</v>
      </c>
      <c r="I16" s="19">
        <v>88</v>
      </c>
      <c r="J16" s="19">
        <v>90</v>
      </c>
      <c r="K16" s="19">
        <v>89</v>
      </c>
      <c r="L16" s="19">
        <v>70</v>
      </c>
      <c r="M16" s="19">
        <v>82</v>
      </c>
      <c r="N16" s="19">
        <v>84</v>
      </c>
      <c r="O16" s="19">
        <v>81</v>
      </c>
      <c r="P16" s="19">
        <v>71</v>
      </c>
      <c r="Q16" s="19">
        <v>86</v>
      </c>
      <c r="R16" s="19">
        <v>104</v>
      </c>
      <c r="S16" s="19">
        <v>107</v>
      </c>
      <c r="T16" s="19">
        <v>129</v>
      </c>
      <c r="U16" s="19">
        <v>130</v>
      </c>
      <c r="V16" s="19">
        <v>116</v>
      </c>
      <c r="W16" s="19">
        <v>151</v>
      </c>
      <c r="X16" s="19">
        <v>138</v>
      </c>
      <c r="Y16" s="19">
        <v>137</v>
      </c>
      <c r="Z16" s="19">
        <v>140</v>
      </c>
      <c r="AA16" s="19">
        <v>121</v>
      </c>
      <c r="AB16" s="19">
        <v>133</v>
      </c>
      <c r="AC16" s="19">
        <v>132</v>
      </c>
      <c r="AD16" s="19">
        <v>150</v>
      </c>
      <c r="AE16" s="19">
        <v>156</v>
      </c>
      <c r="AF16" s="19">
        <v>150</v>
      </c>
      <c r="AG16" s="19">
        <v>126</v>
      </c>
      <c r="AH16" s="19">
        <v>160</v>
      </c>
      <c r="AI16" s="19">
        <v>170</v>
      </c>
      <c r="AJ16" s="19">
        <v>145</v>
      </c>
      <c r="AK16" s="19"/>
    </row>
    <row r="17" spans="1:37" s="21" customFormat="1" ht="11.25">
      <c r="C17" s="21" t="s">
        <v>7</v>
      </c>
      <c r="D17" s="22">
        <f t="shared" ref="D17:T17" si="17">D16/D15</f>
        <v>0.29496402877697842</v>
      </c>
      <c r="E17" s="22">
        <f t="shared" si="17"/>
        <v>0.2608695652173913</v>
      </c>
      <c r="F17" s="22">
        <f t="shared" si="17"/>
        <v>0.28013029315960913</v>
      </c>
      <c r="G17" s="22">
        <f t="shared" si="17"/>
        <v>0.27672955974842767</v>
      </c>
      <c r="H17" s="22">
        <f t="shared" si="17"/>
        <v>0.30313588850174217</v>
      </c>
      <c r="I17" s="22">
        <f t="shared" si="17"/>
        <v>0.34509803921568627</v>
      </c>
      <c r="J17" s="22">
        <f t="shared" si="17"/>
        <v>0.3</v>
      </c>
      <c r="K17" s="22">
        <f t="shared" si="17"/>
        <v>0.34630350194552528</v>
      </c>
      <c r="L17" s="22">
        <f t="shared" si="17"/>
        <v>0.29411764705882354</v>
      </c>
      <c r="M17" s="22">
        <f t="shared" si="17"/>
        <v>0.35344827586206895</v>
      </c>
      <c r="N17" s="22">
        <f t="shared" si="17"/>
        <v>0.35146443514644349</v>
      </c>
      <c r="O17" s="22">
        <f t="shared" si="17"/>
        <v>0.35526315789473684</v>
      </c>
      <c r="P17" s="22">
        <f t="shared" si="17"/>
        <v>0.31140350877192985</v>
      </c>
      <c r="Q17" s="22">
        <f t="shared" si="17"/>
        <v>0.34959349593495936</v>
      </c>
      <c r="R17" s="22">
        <f t="shared" si="17"/>
        <v>0.37010676156583627</v>
      </c>
      <c r="S17" s="22">
        <f t="shared" si="17"/>
        <v>0.36148648648648651</v>
      </c>
      <c r="T17" s="22">
        <f t="shared" si="17"/>
        <v>0.41883116883116883</v>
      </c>
      <c r="U17" s="22">
        <f t="shared" ref="U17:Y17" si="18">U16/U15</f>
        <v>0.41139240506329117</v>
      </c>
      <c r="V17" s="22">
        <f t="shared" si="18"/>
        <v>0.38538205980066448</v>
      </c>
      <c r="W17" s="22">
        <f t="shared" si="18"/>
        <v>0.42178770949720673</v>
      </c>
      <c r="X17" s="22">
        <f t="shared" si="18"/>
        <v>0.36702127659574468</v>
      </c>
      <c r="Y17" s="22">
        <f t="shared" si="18"/>
        <v>0.39255014326647564</v>
      </c>
      <c r="Z17" s="22">
        <f t="shared" ref="Z17:AD17" si="19">Z16/Z15</f>
        <v>0.40345821325648418</v>
      </c>
      <c r="AA17" s="22">
        <f t="shared" si="19"/>
        <v>0.37694704049844235</v>
      </c>
      <c r="AB17" s="22">
        <f t="shared" si="19"/>
        <v>0.41304347826086957</v>
      </c>
      <c r="AC17" s="22">
        <f t="shared" si="19"/>
        <v>0.375</v>
      </c>
      <c r="AD17" s="22">
        <f t="shared" si="19"/>
        <v>0.38167938931297712</v>
      </c>
      <c r="AE17" s="22">
        <f t="shared" ref="AE17:AF17" si="20">AE16/AE15</f>
        <v>0.40102827763496146</v>
      </c>
      <c r="AF17" s="22">
        <f t="shared" si="20"/>
        <v>0.36855036855036855</v>
      </c>
      <c r="AG17" s="22">
        <f>AG16/AG15</f>
        <v>0.38532110091743121</v>
      </c>
      <c r="AH17" s="22">
        <f>AH16/AH15</f>
        <v>0.43126684636118601</v>
      </c>
      <c r="AI17" s="22">
        <f>AI16/AI15</f>
        <v>0.41975308641975306</v>
      </c>
      <c r="AJ17" s="22">
        <f>AJ16/AJ15</f>
        <v>0.44207317073170732</v>
      </c>
      <c r="AK17" s="22"/>
    </row>
    <row r="18" spans="1:37" s="21" customFormat="1" ht="11.25">
      <c r="B18" s="21" t="s">
        <v>5</v>
      </c>
      <c r="D18" s="19">
        <v>196</v>
      </c>
      <c r="E18" s="19">
        <v>238</v>
      </c>
      <c r="F18" s="19">
        <v>221</v>
      </c>
      <c r="G18" s="19">
        <v>230</v>
      </c>
      <c r="H18" s="19">
        <v>200</v>
      </c>
      <c r="I18" s="19">
        <v>167</v>
      </c>
      <c r="J18" s="19">
        <v>210</v>
      </c>
      <c r="K18" s="19">
        <v>168</v>
      </c>
      <c r="L18" s="19">
        <f>L15-L16</f>
        <v>168</v>
      </c>
      <c r="M18" s="19">
        <f>M15-M16</f>
        <v>150</v>
      </c>
      <c r="N18" s="19">
        <f>N15-N16</f>
        <v>155</v>
      </c>
      <c r="O18" s="19">
        <f>O15-O16</f>
        <v>147</v>
      </c>
      <c r="P18" s="19">
        <f>P15-P16</f>
        <v>157</v>
      </c>
      <c r="Q18" s="19">
        <f t="shared" ref="Q18:X18" si="21">Q15-Q16</f>
        <v>160</v>
      </c>
      <c r="R18" s="19">
        <f t="shared" si="21"/>
        <v>177</v>
      </c>
      <c r="S18" s="19">
        <f t="shared" si="21"/>
        <v>189</v>
      </c>
      <c r="T18" s="19">
        <f t="shared" si="21"/>
        <v>179</v>
      </c>
      <c r="U18" s="19">
        <f t="shared" si="21"/>
        <v>186</v>
      </c>
      <c r="V18" s="19">
        <f t="shared" si="21"/>
        <v>185</v>
      </c>
      <c r="W18" s="19">
        <f t="shared" si="21"/>
        <v>207</v>
      </c>
      <c r="X18" s="19">
        <f t="shared" si="21"/>
        <v>238</v>
      </c>
      <c r="Y18" s="19">
        <f t="shared" ref="Y18:AC18" si="22">Y15-Y16</f>
        <v>212</v>
      </c>
      <c r="Z18" s="19">
        <f t="shared" si="22"/>
        <v>207</v>
      </c>
      <c r="AA18" s="19">
        <f t="shared" si="22"/>
        <v>200</v>
      </c>
      <c r="AB18" s="19">
        <f t="shared" si="22"/>
        <v>189</v>
      </c>
      <c r="AC18" s="19">
        <f t="shared" si="22"/>
        <v>220</v>
      </c>
      <c r="AD18" s="19">
        <f>AD15-AD16</f>
        <v>243</v>
      </c>
      <c r="AE18" s="19">
        <f>AE15-AE16</f>
        <v>233</v>
      </c>
      <c r="AF18" s="19">
        <f>AF15-AF16</f>
        <v>257</v>
      </c>
      <c r="AG18" s="19">
        <v>201</v>
      </c>
      <c r="AH18" s="19">
        <v>211</v>
      </c>
      <c r="AI18" s="19">
        <v>235</v>
      </c>
      <c r="AJ18" s="19">
        <v>183</v>
      </c>
      <c r="AK18" s="19"/>
    </row>
    <row r="19" spans="1:37" s="21" customFormat="1" ht="11.25">
      <c r="A19" s="24"/>
      <c r="B19" s="24"/>
      <c r="C19" s="24" t="s">
        <v>7</v>
      </c>
      <c r="D19" s="37">
        <f t="shared" ref="D19:AA19" si="23">D18/D17</f>
        <v>664.48780487804879</v>
      </c>
      <c r="E19" s="37">
        <f t="shared" si="23"/>
        <v>912.33333333333337</v>
      </c>
      <c r="F19" s="37">
        <f t="shared" si="23"/>
        <v>788.91860465116281</v>
      </c>
      <c r="G19" s="37">
        <f t="shared" si="23"/>
        <v>831.13636363636363</v>
      </c>
      <c r="H19" s="37">
        <f t="shared" si="23"/>
        <v>659.77011494252872</v>
      </c>
      <c r="I19" s="37">
        <f t="shared" si="23"/>
        <v>483.92045454545456</v>
      </c>
      <c r="J19" s="37">
        <f t="shared" si="23"/>
        <v>700</v>
      </c>
      <c r="K19" s="37">
        <f t="shared" si="23"/>
        <v>485.12359550561797</v>
      </c>
      <c r="L19" s="37">
        <f t="shared" si="23"/>
        <v>571.19999999999993</v>
      </c>
      <c r="M19" s="37">
        <f t="shared" si="23"/>
        <v>424.39024390243907</v>
      </c>
      <c r="N19" s="37">
        <f t="shared" si="23"/>
        <v>441.01190476190482</v>
      </c>
      <c r="O19" s="37">
        <f t="shared" si="23"/>
        <v>413.77777777777777</v>
      </c>
      <c r="P19" s="37">
        <f t="shared" si="23"/>
        <v>504.16901408450701</v>
      </c>
      <c r="Q19" s="37">
        <f t="shared" si="23"/>
        <v>457.67441860465112</v>
      </c>
      <c r="R19" s="37">
        <f t="shared" si="23"/>
        <v>478.24038461538464</v>
      </c>
      <c r="S19" s="37">
        <f t="shared" si="23"/>
        <v>522.84112149532712</v>
      </c>
      <c r="T19" s="37">
        <f t="shared" si="23"/>
        <v>427.37984496124034</v>
      </c>
      <c r="U19" s="37">
        <f t="shared" si="23"/>
        <v>452.12307692307689</v>
      </c>
      <c r="V19" s="37">
        <f t="shared" si="23"/>
        <v>480.04310344827582</v>
      </c>
      <c r="W19" s="37">
        <f t="shared" si="23"/>
        <v>490.76821192052978</v>
      </c>
      <c r="X19" s="37">
        <f t="shared" si="23"/>
        <v>648.463768115942</v>
      </c>
      <c r="Y19" s="37">
        <f t="shared" si="23"/>
        <v>540.05839416058393</v>
      </c>
      <c r="Z19" s="37">
        <f t="shared" si="23"/>
        <v>513.06428571428569</v>
      </c>
      <c r="AA19" s="37">
        <f t="shared" si="23"/>
        <v>530.57851239669424</v>
      </c>
      <c r="AB19" s="37">
        <f t="shared" ref="AB19:AF19" si="24">AB18/AB15</f>
        <v>0.58695652173913049</v>
      </c>
      <c r="AC19" s="37">
        <f t="shared" si="24"/>
        <v>0.625</v>
      </c>
      <c r="AD19" s="37">
        <f t="shared" si="24"/>
        <v>0.61832061068702293</v>
      </c>
      <c r="AE19" s="37">
        <f t="shared" si="24"/>
        <v>0.59897172236503859</v>
      </c>
      <c r="AF19" s="37">
        <f t="shared" si="24"/>
        <v>0.6314496314496314</v>
      </c>
      <c r="AG19" s="37">
        <f>AG18/AG15</f>
        <v>0.61467889908256879</v>
      </c>
      <c r="AH19" s="37">
        <f>AH18/AH15</f>
        <v>0.56873315363881405</v>
      </c>
      <c r="AI19" s="37">
        <f>AI18/AI15</f>
        <v>0.58024691358024694</v>
      </c>
      <c r="AJ19" s="37">
        <f>AJ18/AJ15</f>
        <v>0.55792682926829273</v>
      </c>
      <c r="AK19" s="22"/>
    </row>
    <row r="20" spans="1:37" s="21" customFormat="1" ht="15" customHeight="1">
      <c r="A20" s="18" t="s">
        <v>32</v>
      </c>
      <c r="B20" s="18"/>
      <c r="C20" s="18"/>
      <c r="D20" s="19">
        <f t="shared" ref="D20:J20" si="25">+D21+D23</f>
        <v>65</v>
      </c>
      <c r="E20" s="19">
        <f t="shared" si="25"/>
        <v>71</v>
      </c>
      <c r="F20" s="19">
        <f t="shared" si="25"/>
        <v>73</v>
      </c>
      <c r="G20" s="19">
        <f t="shared" si="25"/>
        <v>86</v>
      </c>
      <c r="H20" s="19">
        <f t="shared" si="25"/>
        <v>99</v>
      </c>
      <c r="I20" s="19">
        <f t="shared" si="25"/>
        <v>91</v>
      </c>
      <c r="J20" s="19">
        <f t="shared" si="25"/>
        <v>100</v>
      </c>
      <c r="K20" s="19">
        <v>94</v>
      </c>
      <c r="L20" s="19">
        <v>99</v>
      </c>
      <c r="M20" s="19">
        <v>97</v>
      </c>
      <c r="N20" s="19">
        <v>98</v>
      </c>
      <c r="O20" s="19">
        <v>96</v>
      </c>
      <c r="P20" s="19">
        <f>37+67</f>
        <v>104</v>
      </c>
      <c r="Q20" s="19">
        <v>93</v>
      </c>
      <c r="R20" s="19">
        <v>106</v>
      </c>
      <c r="S20" s="19">
        <v>97</v>
      </c>
      <c r="T20" s="19">
        <v>105</v>
      </c>
      <c r="U20" s="19">
        <v>113</v>
      </c>
      <c r="V20" s="19">
        <v>120</v>
      </c>
      <c r="W20" s="19">
        <v>144</v>
      </c>
      <c r="X20" s="19">
        <v>144</v>
      </c>
      <c r="Y20" s="31">
        <v>142</v>
      </c>
      <c r="Z20" s="31">
        <v>147</v>
      </c>
      <c r="AA20" s="31">
        <v>147</v>
      </c>
      <c r="AB20" s="31">
        <v>141</v>
      </c>
      <c r="AC20" s="31">
        <v>143</v>
      </c>
      <c r="AD20" s="31">
        <v>144</v>
      </c>
      <c r="AE20" s="31">
        <v>151</v>
      </c>
      <c r="AF20" s="31">
        <v>138</v>
      </c>
      <c r="AG20" s="31">
        <v>148</v>
      </c>
      <c r="AH20" s="31">
        <v>152</v>
      </c>
      <c r="AI20" s="31">
        <v>156</v>
      </c>
      <c r="AJ20" s="31">
        <v>157</v>
      </c>
      <c r="AK20" s="31"/>
    </row>
    <row r="21" spans="1:37" s="21" customFormat="1" ht="11.25">
      <c r="B21" s="21" t="s">
        <v>4</v>
      </c>
      <c r="D21" s="19">
        <v>34</v>
      </c>
      <c r="E21" s="19">
        <v>31</v>
      </c>
      <c r="F21" s="19">
        <v>34</v>
      </c>
      <c r="G21" s="19">
        <v>51</v>
      </c>
      <c r="H21" s="19">
        <v>55</v>
      </c>
      <c r="I21" s="19">
        <v>54</v>
      </c>
      <c r="J21" s="19">
        <v>55</v>
      </c>
      <c r="K21" s="19">
        <v>51</v>
      </c>
      <c r="L21" s="19">
        <v>59</v>
      </c>
      <c r="M21" s="19">
        <v>63</v>
      </c>
      <c r="N21" s="19">
        <v>63</v>
      </c>
      <c r="O21" s="19">
        <v>59</v>
      </c>
      <c r="P21" s="19">
        <v>67</v>
      </c>
      <c r="Q21" s="19">
        <v>64</v>
      </c>
      <c r="R21" s="19">
        <v>82</v>
      </c>
      <c r="S21" s="19">
        <v>74</v>
      </c>
      <c r="T21" s="19">
        <v>73</v>
      </c>
      <c r="U21" s="19">
        <v>87</v>
      </c>
      <c r="V21" s="19">
        <v>91</v>
      </c>
      <c r="W21" s="19">
        <v>110</v>
      </c>
      <c r="X21" s="19">
        <v>104</v>
      </c>
      <c r="Y21" s="19">
        <v>93</v>
      </c>
      <c r="Z21" s="19">
        <v>105</v>
      </c>
      <c r="AA21" s="19">
        <v>110</v>
      </c>
      <c r="AB21" s="19">
        <v>104</v>
      </c>
      <c r="AC21" s="19">
        <v>110</v>
      </c>
      <c r="AD21" s="19">
        <v>115</v>
      </c>
      <c r="AE21" s="19">
        <v>124</v>
      </c>
      <c r="AF21" s="19">
        <v>106</v>
      </c>
      <c r="AG21" s="19">
        <v>121</v>
      </c>
      <c r="AH21" s="19">
        <v>128</v>
      </c>
      <c r="AI21" s="19">
        <v>129</v>
      </c>
      <c r="AJ21" s="19">
        <v>128</v>
      </c>
      <c r="AK21" s="19"/>
    </row>
    <row r="22" spans="1:37" s="21" customFormat="1" ht="11.25">
      <c r="C22" s="21" t="s">
        <v>7</v>
      </c>
      <c r="D22" s="22">
        <f t="shared" ref="D22:AD22" si="26">D21/D20</f>
        <v>0.52307692307692311</v>
      </c>
      <c r="E22" s="22">
        <f t="shared" si="26"/>
        <v>0.43661971830985913</v>
      </c>
      <c r="F22" s="22">
        <f t="shared" si="26"/>
        <v>0.46575342465753422</v>
      </c>
      <c r="G22" s="22">
        <f t="shared" si="26"/>
        <v>0.59302325581395354</v>
      </c>
      <c r="H22" s="22">
        <f t="shared" si="26"/>
        <v>0.55555555555555558</v>
      </c>
      <c r="I22" s="22">
        <f t="shared" si="26"/>
        <v>0.59340659340659341</v>
      </c>
      <c r="J22" s="22">
        <f t="shared" si="26"/>
        <v>0.55000000000000004</v>
      </c>
      <c r="K22" s="22">
        <f t="shared" si="26"/>
        <v>0.54255319148936165</v>
      </c>
      <c r="L22" s="22">
        <f t="shared" si="26"/>
        <v>0.59595959595959591</v>
      </c>
      <c r="M22" s="22">
        <f t="shared" si="26"/>
        <v>0.64948453608247425</v>
      </c>
      <c r="N22" s="22">
        <f t="shared" si="26"/>
        <v>0.6428571428571429</v>
      </c>
      <c r="O22" s="22">
        <f t="shared" si="26"/>
        <v>0.61458333333333337</v>
      </c>
      <c r="P22" s="22">
        <f t="shared" si="26"/>
        <v>0.64423076923076927</v>
      </c>
      <c r="Q22" s="22">
        <f t="shared" si="26"/>
        <v>0.68817204301075274</v>
      </c>
      <c r="R22" s="22">
        <f t="shared" si="26"/>
        <v>0.77358490566037741</v>
      </c>
      <c r="S22" s="22">
        <f t="shared" si="26"/>
        <v>0.76288659793814428</v>
      </c>
      <c r="T22" s="22">
        <f t="shared" si="26"/>
        <v>0.69523809523809521</v>
      </c>
      <c r="U22" s="22">
        <f t="shared" ref="U22:AC22" si="27">U21/U20</f>
        <v>0.76991150442477874</v>
      </c>
      <c r="V22" s="22">
        <f t="shared" si="27"/>
        <v>0.7583333333333333</v>
      </c>
      <c r="W22" s="22">
        <f t="shared" si="27"/>
        <v>0.76388888888888884</v>
      </c>
      <c r="X22" s="22">
        <f t="shared" si="27"/>
        <v>0.72222222222222221</v>
      </c>
      <c r="Y22" s="22">
        <f t="shared" si="27"/>
        <v>0.65492957746478875</v>
      </c>
      <c r="Z22" s="22">
        <f t="shared" si="27"/>
        <v>0.7142857142857143</v>
      </c>
      <c r="AA22" s="22">
        <f t="shared" si="27"/>
        <v>0.74829931972789121</v>
      </c>
      <c r="AB22" s="22">
        <f t="shared" si="27"/>
        <v>0.73758865248226946</v>
      </c>
      <c r="AC22" s="22">
        <f t="shared" si="27"/>
        <v>0.76923076923076927</v>
      </c>
      <c r="AD22" s="22">
        <f t="shared" si="26"/>
        <v>0.79861111111111116</v>
      </c>
      <c r="AE22" s="22">
        <f t="shared" ref="AE22" si="28">AE21/AE20</f>
        <v>0.82119205298013243</v>
      </c>
      <c r="AF22" s="22">
        <f t="shared" ref="AF22" si="29">AF21/AF20</f>
        <v>0.76811594202898548</v>
      </c>
      <c r="AG22" s="22">
        <f>AG21/AG20</f>
        <v>0.81756756756756754</v>
      </c>
      <c r="AH22" s="22">
        <f>AH21/AH20</f>
        <v>0.84210526315789469</v>
      </c>
      <c r="AI22" s="22">
        <f>AI21/AI20</f>
        <v>0.82692307692307687</v>
      </c>
      <c r="AJ22" s="22">
        <f>AJ21/AJ20</f>
        <v>0.8152866242038217</v>
      </c>
      <c r="AK22" s="22"/>
    </row>
    <row r="23" spans="1:37" s="21" customFormat="1" ht="11.25">
      <c r="B23" s="21" t="s">
        <v>5</v>
      </c>
      <c r="D23" s="19">
        <v>31</v>
      </c>
      <c r="E23" s="19">
        <v>40</v>
      </c>
      <c r="F23" s="19">
        <v>39</v>
      </c>
      <c r="G23" s="19">
        <v>35</v>
      </c>
      <c r="H23" s="19">
        <v>44</v>
      </c>
      <c r="I23" s="19">
        <v>37</v>
      </c>
      <c r="J23" s="19">
        <v>45</v>
      </c>
      <c r="K23" s="19">
        <f t="shared" ref="K23:AE23" si="30">K20-K21</f>
        <v>43</v>
      </c>
      <c r="L23" s="19">
        <f t="shared" si="30"/>
        <v>40</v>
      </c>
      <c r="M23" s="19">
        <f t="shared" si="30"/>
        <v>34</v>
      </c>
      <c r="N23" s="19">
        <f t="shared" si="30"/>
        <v>35</v>
      </c>
      <c r="O23" s="19">
        <f t="shared" si="30"/>
        <v>37</v>
      </c>
      <c r="P23" s="19">
        <f t="shared" si="30"/>
        <v>37</v>
      </c>
      <c r="Q23" s="19">
        <f t="shared" si="30"/>
        <v>29</v>
      </c>
      <c r="R23" s="19">
        <f t="shared" si="30"/>
        <v>24</v>
      </c>
      <c r="S23" s="19">
        <f t="shared" si="30"/>
        <v>23</v>
      </c>
      <c r="T23" s="19">
        <f t="shared" si="30"/>
        <v>32</v>
      </c>
      <c r="U23" s="19">
        <f t="shared" si="30"/>
        <v>26</v>
      </c>
      <c r="V23" s="19">
        <f t="shared" si="30"/>
        <v>29</v>
      </c>
      <c r="W23" s="19">
        <f t="shared" si="30"/>
        <v>34</v>
      </c>
      <c r="X23" s="19">
        <f t="shared" si="30"/>
        <v>40</v>
      </c>
      <c r="Y23" s="19">
        <f t="shared" si="30"/>
        <v>49</v>
      </c>
      <c r="Z23" s="19">
        <f t="shared" si="30"/>
        <v>42</v>
      </c>
      <c r="AA23" s="19">
        <f t="shared" si="30"/>
        <v>37</v>
      </c>
      <c r="AB23" s="19">
        <f t="shared" si="30"/>
        <v>37</v>
      </c>
      <c r="AC23" s="19">
        <f t="shared" si="30"/>
        <v>33</v>
      </c>
      <c r="AD23" s="19">
        <f t="shared" si="30"/>
        <v>29</v>
      </c>
      <c r="AE23" s="19">
        <f t="shared" si="30"/>
        <v>27</v>
      </c>
      <c r="AF23" s="19">
        <f t="shared" ref="AF23" si="31">AF20-AF21</f>
        <v>32</v>
      </c>
      <c r="AG23" s="19">
        <v>27</v>
      </c>
      <c r="AH23" s="19">
        <v>24</v>
      </c>
      <c r="AI23" s="19">
        <v>27</v>
      </c>
      <c r="AJ23" s="19">
        <v>29</v>
      </c>
      <c r="AK23" s="19"/>
    </row>
    <row r="24" spans="1:37" s="21" customFormat="1" ht="11.25">
      <c r="A24" s="24"/>
      <c r="B24" s="24"/>
      <c r="C24" s="24" t="s">
        <v>7</v>
      </c>
      <c r="D24" s="37">
        <f t="shared" ref="D24:AA24" si="32">D23/D22</f>
        <v>59.264705882352935</v>
      </c>
      <c r="E24" s="37">
        <f t="shared" si="32"/>
        <v>91.612903225806463</v>
      </c>
      <c r="F24" s="37">
        <f t="shared" si="32"/>
        <v>83.735294117647058</v>
      </c>
      <c r="G24" s="37">
        <f t="shared" si="32"/>
        <v>59.019607843137251</v>
      </c>
      <c r="H24" s="37">
        <f t="shared" si="32"/>
        <v>79.2</v>
      </c>
      <c r="I24" s="37">
        <f t="shared" si="32"/>
        <v>62.351851851851855</v>
      </c>
      <c r="J24" s="37">
        <f t="shared" si="32"/>
        <v>81.818181818181813</v>
      </c>
      <c r="K24" s="37">
        <f t="shared" si="32"/>
        <v>79.254901960784323</v>
      </c>
      <c r="L24" s="37">
        <f t="shared" si="32"/>
        <v>67.118644067796609</v>
      </c>
      <c r="M24" s="37">
        <f t="shared" si="32"/>
        <v>52.349206349206348</v>
      </c>
      <c r="N24" s="37">
        <f t="shared" si="32"/>
        <v>54.444444444444443</v>
      </c>
      <c r="O24" s="37">
        <f t="shared" si="32"/>
        <v>60.20338983050847</v>
      </c>
      <c r="P24" s="37">
        <f t="shared" si="32"/>
        <v>57.432835820895519</v>
      </c>
      <c r="Q24" s="37">
        <f t="shared" si="32"/>
        <v>42.140625</v>
      </c>
      <c r="R24" s="37">
        <f t="shared" si="32"/>
        <v>31.024390243902438</v>
      </c>
      <c r="S24" s="37">
        <f t="shared" si="32"/>
        <v>30.148648648648649</v>
      </c>
      <c r="T24" s="37">
        <f t="shared" si="32"/>
        <v>46.027397260273972</v>
      </c>
      <c r="U24" s="37">
        <f t="shared" si="32"/>
        <v>33.770114942528735</v>
      </c>
      <c r="V24" s="37">
        <f t="shared" si="32"/>
        <v>38.241758241758241</v>
      </c>
      <c r="W24" s="37">
        <f t="shared" si="32"/>
        <v>44.509090909090915</v>
      </c>
      <c r="X24" s="37">
        <f t="shared" si="32"/>
        <v>55.384615384615387</v>
      </c>
      <c r="Y24" s="37">
        <f t="shared" si="32"/>
        <v>74.817204301075265</v>
      </c>
      <c r="Z24" s="37">
        <f t="shared" si="32"/>
        <v>58.8</v>
      </c>
      <c r="AA24" s="37">
        <f t="shared" si="32"/>
        <v>49.445454545454545</v>
      </c>
      <c r="AB24" s="37">
        <f t="shared" ref="AB24:AF24" si="33">AB23/AB20</f>
        <v>0.26241134751773049</v>
      </c>
      <c r="AC24" s="37">
        <f t="shared" si="33"/>
        <v>0.23076923076923078</v>
      </c>
      <c r="AD24" s="37">
        <f t="shared" si="33"/>
        <v>0.2013888888888889</v>
      </c>
      <c r="AE24" s="37">
        <f t="shared" si="33"/>
        <v>0.17880794701986755</v>
      </c>
      <c r="AF24" s="37">
        <f t="shared" si="33"/>
        <v>0.2318840579710145</v>
      </c>
      <c r="AG24" s="37">
        <f>AG23/AG20</f>
        <v>0.18243243243243243</v>
      </c>
      <c r="AH24" s="37">
        <f>AH23/AH20</f>
        <v>0.15789473684210525</v>
      </c>
      <c r="AI24" s="37">
        <f>AI23/AI20</f>
        <v>0.17307692307692307</v>
      </c>
      <c r="AJ24" s="37">
        <f>AJ23/AJ20</f>
        <v>0.18471337579617833</v>
      </c>
      <c r="AK24" s="22"/>
    </row>
    <row r="25" spans="1:37" s="21" customFormat="1" ht="15" customHeight="1">
      <c r="A25" s="18" t="s">
        <v>2</v>
      </c>
      <c r="B25" s="18"/>
      <c r="C25" s="18"/>
      <c r="D25" s="25">
        <f t="shared" ref="D25:AE25" si="34">D5+D20+D10+D15</f>
        <v>4908</v>
      </c>
      <c r="E25" s="25">
        <f t="shared" si="34"/>
        <v>5129</v>
      </c>
      <c r="F25" s="25">
        <f t="shared" si="34"/>
        <v>5115</v>
      </c>
      <c r="G25" s="25">
        <f t="shared" si="34"/>
        <v>4986</v>
      </c>
      <c r="H25" s="25">
        <f t="shared" si="34"/>
        <v>4978</v>
      </c>
      <c r="I25" s="25">
        <f t="shared" si="34"/>
        <v>4962</v>
      </c>
      <c r="J25" s="25">
        <f t="shared" si="34"/>
        <v>5105</v>
      </c>
      <c r="K25" s="25">
        <f t="shared" si="34"/>
        <v>4945</v>
      </c>
      <c r="L25" s="25">
        <f t="shared" si="34"/>
        <v>5136</v>
      </c>
      <c r="M25" s="25">
        <f t="shared" si="34"/>
        <v>5120</v>
      </c>
      <c r="N25" s="25">
        <f t="shared" si="34"/>
        <v>5302</v>
      </c>
      <c r="O25" s="25">
        <f t="shared" si="34"/>
        <v>5610</v>
      </c>
      <c r="P25" s="25">
        <f t="shared" si="34"/>
        <v>5673</v>
      </c>
      <c r="Q25" s="25">
        <f t="shared" si="34"/>
        <v>5876</v>
      </c>
      <c r="R25" s="25">
        <f t="shared" si="34"/>
        <v>5894</v>
      </c>
      <c r="S25" s="25">
        <f t="shared" si="34"/>
        <v>5414</v>
      </c>
      <c r="T25" s="25">
        <f t="shared" si="34"/>
        <v>5604</v>
      </c>
      <c r="U25" s="25">
        <f t="shared" si="34"/>
        <v>5368</v>
      </c>
      <c r="V25" s="25">
        <f t="shared" si="34"/>
        <v>5650</v>
      </c>
      <c r="W25" s="25">
        <f t="shared" si="34"/>
        <v>5915</v>
      </c>
      <c r="X25" s="25">
        <f t="shared" si="34"/>
        <v>6327</v>
      </c>
      <c r="Y25" s="25">
        <f t="shared" si="34"/>
        <v>6321</v>
      </c>
      <c r="Z25" s="25">
        <f t="shared" si="34"/>
        <v>6716</v>
      </c>
      <c r="AA25" s="25">
        <f t="shared" si="34"/>
        <v>7028</v>
      </c>
      <c r="AB25" s="25">
        <f t="shared" si="34"/>
        <v>7543</v>
      </c>
      <c r="AC25" s="25">
        <f t="shared" si="34"/>
        <v>8078</v>
      </c>
      <c r="AD25" s="25">
        <f t="shared" si="34"/>
        <v>8362</v>
      </c>
      <c r="AE25" s="25">
        <f t="shared" si="34"/>
        <v>8426</v>
      </c>
      <c r="AF25" s="25">
        <f t="shared" ref="AF25" si="35">AF5+AF20+AF10+AF15</f>
        <v>8338</v>
      </c>
      <c r="AG25" s="25">
        <f t="shared" ref="AG25:AJ26" si="36">AG5+AG20+AG10+AG15</f>
        <v>7958</v>
      </c>
      <c r="AH25" s="25">
        <f t="shared" si="36"/>
        <v>7821</v>
      </c>
      <c r="AI25" s="25">
        <f t="shared" ref="AI25" si="37">AI5+AI20+AI10+AI15</f>
        <v>7438</v>
      </c>
      <c r="AJ25" s="25">
        <f t="shared" si="36"/>
        <v>7135</v>
      </c>
      <c r="AK25" s="25"/>
    </row>
    <row r="26" spans="1:37" s="21" customFormat="1" ht="11.25">
      <c r="B26" s="18" t="s">
        <v>4</v>
      </c>
      <c r="C26" s="18"/>
      <c r="D26" s="25">
        <f t="shared" ref="D26:AE26" si="38">D6+D21+D11+D16</f>
        <v>2139</v>
      </c>
      <c r="E26" s="25">
        <f t="shared" si="38"/>
        <v>2170</v>
      </c>
      <c r="F26" s="25">
        <f t="shared" si="38"/>
        <v>2175</v>
      </c>
      <c r="G26" s="25">
        <f t="shared" si="38"/>
        <v>2097</v>
      </c>
      <c r="H26" s="25">
        <f t="shared" si="38"/>
        <v>2225</v>
      </c>
      <c r="I26" s="25">
        <f t="shared" si="38"/>
        <v>2211</v>
      </c>
      <c r="J26" s="25">
        <f t="shared" si="38"/>
        <v>2285</v>
      </c>
      <c r="K26" s="25">
        <f t="shared" si="38"/>
        <v>2169</v>
      </c>
      <c r="L26" s="25">
        <f t="shared" si="38"/>
        <v>2314</v>
      </c>
      <c r="M26" s="25">
        <f t="shared" si="38"/>
        <v>2369</v>
      </c>
      <c r="N26" s="25">
        <f t="shared" si="38"/>
        <v>2458</v>
      </c>
      <c r="O26" s="25">
        <f t="shared" si="38"/>
        <v>2609</v>
      </c>
      <c r="P26" s="25">
        <f t="shared" si="38"/>
        <v>2624</v>
      </c>
      <c r="Q26" s="25">
        <f t="shared" si="38"/>
        <v>2718</v>
      </c>
      <c r="R26" s="25">
        <f t="shared" si="38"/>
        <v>2720</v>
      </c>
      <c r="S26" s="25">
        <f t="shared" si="38"/>
        <v>2510</v>
      </c>
      <c r="T26" s="25">
        <f t="shared" si="38"/>
        <v>2562</v>
      </c>
      <c r="U26" s="25">
        <f t="shared" si="38"/>
        <v>2470</v>
      </c>
      <c r="V26" s="25">
        <f t="shared" si="38"/>
        <v>2554</v>
      </c>
      <c r="W26" s="25">
        <f t="shared" si="38"/>
        <v>2784</v>
      </c>
      <c r="X26" s="25">
        <f t="shared" si="38"/>
        <v>2935</v>
      </c>
      <c r="Y26" s="25">
        <f t="shared" si="38"/>
        <v>2931</v>
      </c>
      <c r="Z26" s="25">
        <f t="shared" si="38"/>
        <v>3158</v>
      </c>
      <c r="AA26" s="25">
        <f t="shared" si="38"/>
        <v>3265</v>
      </c>
      <c r="AB26" s="25">
        <f t="shared" si="38"/>
        <v>3570</v>
      </c>
      <c r="AC26" s="25">
        <f t="shared" si="38"/>
        <v>3800</v>
      </c>
      <c r="AD26" s="25">
        <f t="shared" si="38"/>
        <v>3810</v>
      </c>
      <c r="AE26" s="25">
        <f t="shared" si="38"/>
        <v>3791</v>
      </c>
      <c r="AF26" s="25">
        <f t="shared" ref="AF26" si="39">AF6+AF21+AF11+AF16</f>
        <v>3801</v>
      </c>
      <c r="AG26" s="25">
        <f t="shared" si="36"/>
        <v>3629</v>
      </c>
      <c r="AH26" s="25">
        <f t="shared" si="36"/>
        <v>3595</v>
      </c>
      <c r="AI26" s="25">
        <f t="shared" ref="AI26" si="40">AI6+AI21+AI11+AI16</f>
        <v>3486</v>
      </c>
      <c r="AJ26" s="25">
        <f t="shared" si="36"/>
        <v>3355</v>
      </c>
      <c r="AK26" s="25"/>
    </row>
    <row r="27" spans="1:37" s="21" customFormat="1" ht="11.25">
      <c r="B27" s="18"/>
      <c r="C27" s="18" t="s">
        <v>7</v>
      </c>
      <c r="D27" s="26">
        <f t="shared" ref="D27:T27" si="41">D26/D25</f>
        <v>0.4358190709046455</v>
      </c>
      <c r="E27" s="26">
        <f t="shared" si="41"/>
        <v>0.42308442191460321</v>
      </c>
      <c r="F27" s="26">
        <f t="shared" si="41"/>
        <v>0.42521994134897362</v>
      </c>
      <c r="G27" s="26">
        <f t="shared" si="41"/>
        <v>0.42057761732851984</v>
      </c>
      <c r="H27" s="26">
        <f t="shared" si="41"/>
        <v>0.44696665327440738</v>
      </c>
      <c r="I27" s="26">
        <f t="shared" si="41"/>
        <v>0.4455864570737606</v>
      </c>
      <c r="J27" s="26">
        <f t="shared" si="41"/>
        <v>0.44760039177277178</v>
      </c>
      <c r="K27" s="26">
        <f t="shared" si="41"/>
        <v>0.43862487360970676</v>
      </c>
      <c r="L27" s="26">
        <f t="shared" si="41"/>
        <v>0.45054517133956384</v>
      </c>
      <c r="M27" s="26">
        <f t="shared" si="41"/>
        <v>0.46269531250000001</v>
      </c>
      <c r="N27" s="26">
        <f t="shared" si="41"/>
        <v>0.46359864202187856</v>
      </c>
      <c r="O27" s="26">
        <f t="shared" si="41"/>
        <v>0.46506238859180038</v>
      </c>
      <c r="P27" s="26">
        <f t="shared" si="41"/>
        <v>0.46254186497444033</v>
      </c>
      <c r="Q27" s="26">
        <f t="shared" si="41"/>
        <v>0.46255956432947581</v>
      </c>
      <c r="R27" s="26">
        <f t="shared" si="41"/>
        <v>0.46148625721072278</v>
      </c>
      <c r="S27" s="26">
        <f t="shared" si="41"/>
        <v>0.46361285555966014</v>
      </c>
      <c r="T27" s="26">
        <f t="shared" si="41"/>
        <v>0.45717344753747324</v>
      </c>
      <c r="U27" s="26">
        <f t="shared" ref="U27:Z27" si="42">U26/U25</f>
        <v>0.46013412816691507</v>
      </c>
      <c r="V27" s="26">
        <f t="shared" si="42"/>
        <v>0.45203539823008848</v>
      </c>
      <c r="W27" s="26">
        <f t="shared" si="42"/>
        <v>0.47066779374471684</v>
      </c>
      <c r="X27" s="26">
        <f t="shared" si="42"/>
        <v>0.46388493756914811</v>
      </c>
      <c r="Y27" s="26">
        <f t="shared" si="42"/>
        <v>0.4636924537256763</v>
      </c>
      <c r="Z27" s="26">
        <f t="shared" si="42"/>
        <v>0.47022036926742106</v>
      </c>
      <c r="AA27" s="26">
        <f t="shared" ref="AA27:AE27" si="43">AA26/AA25</f>
        <v>0.46457029026750141</v>
      </c>
      <c r="AB27" s="26">
        <f t="shared" si="43"/>
        <v>0.47328649078615936</v>
      </c>
      <c r="AC27" s="26">
        <f t="shared" si="43"/>
        <v>0.47041346868036643</v>
      </c>
      <c r="AD27" s="26">
        <f t="shared" si="43"/>
        <v>0.45563262377421671</v>
      </c>
      <c r="AE27" s="26">
        <f t="shared" si="43"/>
        <v>0.44991692380726322</v>
      </c>
      <c r="AF27" s="26">
        <f t="shared" ref="AF27" si="44">AF26/AF25</f>
        <v>0.45586471575917487</v>
      </c>
      <c r="AG27" s="26">
        <f>AG26/AG25</f>
        <v>0.45601910027645137</v>
      </c>
      <c r="AH27" s="26">
        <f>AH26/AH25</f>
        <v>0.45965989003963686</v>
      </c>
      <c r="AI27" s="26">
        <f>AI26/AI25</f>
        <v>0.46867437483194407</v>
      </c>
      <c r="AJ27" s="26">
        <f>AJ26/AJ25</f>
        <v>0.47021723896285916</v>
      </c>
      <c r="AK27" s="26"/>
    </row>
    <row r="28" spans="1:37" s="21" customFormat="1" ht="11.25">
      <c r="B28" s="18" t="s">
        <v>5</v>
      </c>
      <c r="C28" s="18"/>
      <c r="D28" s="25">
        <f t="shared" ref="D28:AE28" si="45">D8+D23+D13+D18</f>
        <v>2769</v>
      </c>
      <c r="E28" s="25">
        <f t="shared" si="45"/>
        <v>2959</v>
      </c>
      <c r="F28" s="25">
        <f t="shared" si="45"/>
        <v>2940</v>
      </c>
      <c r="G28" s="25">
        <f t="shared" si="45"/>
        <v>2889</v>
      </c>
      <c r="H28" s="25">
        <f t="shared" si="45"/>
        <v>2753</v>
      </c>
      <c r="I28" s="25">
        <f t="shared" si="45"/>
        <v>2751</v>
      </c>
      <c r="J28" s="25">
        <f t="shared" si="45"/>
        <v>2820</v>
      </c>
      <c r="K28" s="25">
        <f t="shared" si="45"/>
        <v>2776</v>
      </c>
      <c r="L28" s="25">
        <f t="shared" si="45"/>
        <v>2822</v>
      </c>
      <c r="M28" s="25">
        <f t="shared" si="45"/>
        <v>2751</v>
      </c>
      <c r="N28" s="25">
        <f t="shared" si="45"/>
        <v>2844</v>
      </c>
      <c r="O28" s="25">
        <f t="shared" si="45"/>
        <v>3001</v>
      </c>
      <c r="P28" s="25">
        <f t="shared" si="45"/>
        <v>3049</v>
      </c>
      <c r="Q28" s="25">
        <f t="shared" si="45"/>
        <v>3158</v>
      </c>
      <c r="R28" s="25">
        <f t="shared" si="45"/>
        <v>3174</v>
      </c>
      <c r="S28" s="25">
        <f t="shared" si="45"/>
        <v>2904</v>
      </c>
      <c r="T28" s="25">
        <f t="shared" si="45"/>
        <v>3042</v>
      </c>
      <c r="U28" s="25">
        <f t="shared" si="45"/>
        <v>2898</v>
      </c>
      <c r="V28" s="25">
        <f t="shared" si="45"/>
        <v>3096</v>
      </c>
      <c r="W28" s="25">
        <f t="shared" si="45"/>
        <v>3131</v>
      </c>
      <c r="X28" s="25">
        <f t="shared" si="45"/>
        <v>3392</v>
      </c>
      <c r="Y28" s="25">
        <f t="shared" si="45"/>
        <v>3390</v>
      </c>
      <c r="Z28" s="25">
        <f t="shared" si="45"/>
        <v>3558</v>
      </c>
      <c r="AA28" s="25">
        <f t="shared" si="45"/>
        <v>3763</v>
      </c>
      <c r="AB28" s="25">
        <f t="shared" si="45"/>
        <v>3973</v>
      </c>
      <c r="AC28" s="25">
        <f t="shared" si="45"/>
        <v>4278</v>
      </c>
      <c r="AD28" s="25">
        <f t="shared" si="45"/>
        <v>4552</v>
      </c>
      <c r="AE28" s="25">
        <f t="shared" si="45"/>
        <v>4635</v>
      </c>
      <c r="AF28" s="25">
        <f>AF8+AF23+AF13+AF18</f>
        <v>4537</v>
      </c>
      <c r="AG28" s="25">
        <f>AG8+AG23+AG13+AG18</f>
        <v>4329</v>
      </c>
      <c r="AH28" s="25">
        <f>AH8+AH23+AH13+AH18</f>
        <v>4226</v>
      </c>
      <c r="AI28" s="25">
        <f>AI8+AI23+AI13+AI18</f>
        <v>3952</v>
      </c>
      <c r="AJ28" s="25">
        <f>AJ8+AJ23+AJ13+AJ18</f>
        <v>3780</v>
      </c>
      <c r="AK28" s="25"/>
    </row>
    <row r="29" spans="1:37" s="41" customFormat="1" ht="11.25">
      <c r="A29" s="39"/>
      <c r="B29" s="39"/>
      <c r="C29" s="39" t="s">
        <v>7</v>
      </c>
      <c r="D29" s="40">
        <f t="shared" ref="D29:AA29" si="46">D28/D27</f>
        <v>6353.5539971949502</v>
      </c>
      <c r="E29" s="40">
        <f t="shared" si="46"/>
        <v>6993.8760368663598</v>
      </c>
      <c r="F29" s="40">
        <f t="shared" si="46"/>
        <v>6914.0689655172409</v>
      </c>
      <c r="G29" s="40">
        <f t="shared" si="46"/>
        <v>6869.1244635193134</v>
      </c>
      <c r="H29" s="40">
        <f t="shared" si="46"/>
        <v>6159.2961797752814</v>
      </c>
      <c r="I29" s="40">
        <f t="shared" si="46"/>
        <v>6173.8860244233374</v>
      </c>
      <c r="J29" s="40">
        <f t="shared" si="46"/>
        <v>6300.2625820568928</v>
      </c>
      <c r="K29" s="40">
        <f t="shared" si="46"/>
        <v>6328.8704472106965</v>
      </c>
      <c r="L29" s="40">
        <f t="shared" si="46"/>
        <v>6263.5229040622298</v>
      </c>
      <c r="M29" s="40">
        <f t="shared" si="46"/>
        <v>5945.5972984381597</v>
      </c>
      <c r="N29" s="40">
        <f t="shared" si="46"/>
        <v>6134.6167615947925</v>
      </c>
      <c r="O29" s="40">
        <f t="shared" si="46"/>
        <v>6452.8976619394398</v>
      </c>
      <c r="P29" s="40">
        <f t="shared" si="46"/>
        <v>6591.8357469512193</v>
      </c>
      <c r="Q29" s="40">
        <f t="shared" si="46"/>
        <v>6827.2288447387791</v>
      </c>
      <c r="R29" s="40">
        <f t="shared" si="46"/>
        <v>6877.7779411764704</v>
      </c>
      <c r="S29" s="40">
        <f t="shared" si="46"/>
        <v>6263.8470119521908</v>
      </c>
      <c r="T29" s="40">
        <f t="shared" si="46"/>
        <v>6653.9297423887583</v>
      </c>
      <c r="U29" s="40">
        <f t="shared" si="46"/>
        <v>6298.1635627530359</v>
      </c>
      <c r="V29" s="40">
        <f t="shared" si="46"/>
        <v>6849.0211433046206</v>
      </c>
      <c r="W29" s="40">
        <f t="shared" si="46"/>
        <v>6652.2503591954019</v>
      </c>
      <c r="X29" s="40">
        <f t="shared" si="46"/>
        <v>7312.1580919931857</v>
      </c>
      <c r="Y29" s="40">
        <f t="shared" si="46"/>
        <v>7310.8802456499488</v>
      </c>
      <c r="Z29" s="40">
        <f t="shared" si="46"/>
        <v>7566.6649778340725</v>
      </c>
      <c r="AA29" s="40">
        <f t="shared" si="46"/>
        <v>8099.958346094947</v>
      </c>
      <c r="AB29" s="40">
        <f t="shared" ref="AB29:AF29" si="47">AB28/AB25</f>
        <v>0.52671350921384064</v>
      </c>
      <c r="AC29" s="40">
        <f t="shared" si="47"/>
        <v>0.52958653131963362</v>
      </c>
      <c r="AD29" s="40">
        <f t="shared" si="47"/>
        <v>0.54436737622578335</v>
      </c>
      <c r="AE29" s="40">
        <f t="shared" si="47"/>
        <v>0.55008307619273678</v>
      </c>
      <c r="AF29" s="40">
        <f t="shared" si="47"/>
        <v>0.54413528424082513</v>
      </c>
      <c r="AG29" s="40">
        <f>AG28/AG25</f>
        <v>0.54398089972354868</v>
      </c>
      <c r="AH29" s="40">
        <f>AH28/AH25</f>
        <v>0.54034010996036308</v>
      </c>
      <c r="AI29" s="40">
        <f>AI28/AI25</f>
        <v>0.53132562516805593</v>
      </c>
      <c r="AJ29" s="40">
        <f>AJ28/AJ25</f>
        <v>0.52978276103714084</v>
      </c>
      <c r="AK29" s="43"/>
    </row>
    <row r="30" spans="1:37" ht="5.25" customHeight="1">
      <c r="B30" s="5"/>
      <c r="C30" s="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0.5" customHeight="1">
      <c r="B31" s="5"/>
      <c r="C31" s="5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0.5" customHeight="1">
      <c r="B32" s="5"/>
      <c r="C32" s="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2:37" ht="10.5" customHeight="1">
      <c r="B33" s="5"/>
      <c r="C33" s="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2:37" ht="10.5" customHeight="1">
      <c r="B34" s="5"/>
      <c r="C34" s="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2:37" ht="10.5" customHeight="1">
      <c r="B35" s="5"/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2:37" ht="10.5" customHeight="1">
      <c r="B36" s="5"/>
      <c r="C36" s="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2:37" ht="10.5" customHeight="1">
      <c r="B37" s="5"/>
      <c r="C37" s="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2:37" ht="10.5" customHeight="1">
      <c r="B38" s="5"/>
      <c r="C38" s="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2:37" ht="10.5" customHeight="1">
      <c r="B39" s="5"/>
      <c r="C39" s="5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2:37" ht="10.5" customHeight="1">
      <c r="B40" s="5"/>
      <c r="C40" s="5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2:37" ht="10.5" customHeight="1">
      <c r="B41" s="5"/>
      <c r="C41" s="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2:37" ht="10.5" customHeight="1">
      <c r="B42" s="5"/>
      <c r="C42" s="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2:37" ht="10.5" customHeight="1">
      <c r="B43" s="5"/>
      <c r="C43" s="5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7" ht="10.5" customHeight="1">
      <c r="B44" s="5"/>
      <c r="C44" s="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2:37" ht="10.5" customHeight="1"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2:37" ht="10.5" customHeight="1"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2:37" ht="10.5" customHeight="1"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2:37" ht="10.5" customHeight="1"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2:37" ht="10.5" customHeight="1">
      <c r="B49" s="5"/>
      <c r="C49" s="5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2:37" ht="10.5" customHeight="1">
      <c r="B50" s="5"/>
      <c r="C50" s="5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2:37" ht="10.5" customHeight="1">
      <c r="B51" s="5"/>
      <c r="C51" s="5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2:37" ht="10.5" customHeight="1">
      <c r="B52" s="5"/>
      <c r="C52" s="5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2:37" ht="10.5" customHeight="1">
      <c r="B53" s="5"/>
      <c r="C53" s="5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2:37" ht="10.5" customHeight="1">
      <c r="B54" s="5"/>
      <c r="C54" s="5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2:37" ht="10.5" customHeight="1">
      <c r="B55" s="5"/>
      <c r="C55" s="5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2:37" ht="10.5" customHeight="1">
      <c r="B56" s="5"/>
      <c r="C56" s="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2:37" ht="10.5" customHeight="1">
      <c r="B57" s="5"/>
      <c r="C57" s="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2:37" ht="10.5" customHeight="1">
      <c r="B58" s="5"/>
      <c r="C58" s="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2:37" ht="10.5" customHeight="1">
      <c r="B59" s="5"/>
      <c r="C59" s="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2:37" ht="10.5" customHeight="1">
      <c r="B60" s="5"/>
      <c r="C60" s="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2:37" ht="10.5" customHeight="1">
      <c r="B61" s="5"/>
      <c r="C61" s="5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2:37" ht="10.5" customHeight="1">
      <c r="B62" s="5"/>
      <c r="C62" s="5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2:37" ht="10.5" customHeight="1">
      <c r="B63" s="5"/>
      <c r="C63" s="5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2:37" ht="6.75" customHeight="1">
      <c r="B64" s="5"/>
      <c r="C64" s="5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28" ht="12.75" customHeight="1">
      <c r="A65" s="35" t="s">
        <v>40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2.75" customHeight="1">
      <c r="A66" s="35" t="s">
        <v>50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6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s="32" customFormat="1" ht="15.75" customHeight="1">
      <c r="A68" s="42" t="s">
        <v>1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1:28">
      <c r="A69" s="44" t="s">
        <v>53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</row>
  </sheetData>
  <phoneticPr fontId="0" type="noConversion"/>
  <printOptions horizontalCentered="1"/>
  <pageMargins left="0.5" right="0.5" top="0.34" bottom="0.5" header="0.3" footer="0.3"/>
  <pageSetup scale="96" orientation="portrait" r:id="rId1"/>
  <headerFooter alignWithMargins="0">
    <oddHeader xml:space="preserve">&amp;R&amp;"Univers 75 Black,Regular"&amp;8 </oddHeader>
  </headerFooter>
  <ignoredErrors>
    <ignoredError sqref="AJ27 AB27:AI2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5"/>
  <sheetViews>
    <sheetView view="pageBreakPreview" topLeftCell="A34" zoomScaleNormal="100" zoomScaleSheetLayoutView="100" workbookViewId="0">
      <selection activeCell="K23" sqref="K23"/>
    </sheetView>
  </sheetViews>
  <sheetFormatPr defaultRowHeight="12.75"/>
  <cols>
    <col min="1" max="1" width="9.85546875" customWidth="1"/>
    <col min="3" max="3" width="8.5703125" hidden="1" customWidth="1"/>
    <col min="4" max="4" width="8.140625" hidden="1" customWidth="1"/>
    <col min="5" max="6" width="8.42578125" bestFit="1" customWidth="1"/>
    <col min="7" max="7" width="8.140625" bestFit="1" customWidth="1"/>
    <col min="8" max="8" width="7.85546875" bestFit="1" customWidth="1"/>
    <col min="9" max="9" width="8.42578125" bestFit="1" customWidth="1"/>
    <col min="10" max="10" width="7.85546875" bestFit="1" customWidth="1"/>
    <col min="11" max="17" width="8.140625" bestFit="1" customWidth="1"/>
    <col min="19" max="19" width="12.5703125" customWidth="1"/>
    <col min="20" max="20" width="3" customWidth="1"/>
    <col min="23" max="23" width="0" hidden="1" customWidth="1"/>
    <col min="24" max="24" width="9.140625" hidden="1" customWidth="1"/>
    <col min="25" max="25" width="4" customWidth="1"/>
  </cols>
  <sheetData>
    <row r="1" spans="1:19">
      <c r="A1" s="8"/>
      <c r="B1" s="8"/>
      <c r="C1" s="8" t="s">
        <v>26</v>
      </c>
      <c r="D1" s="8" t="s">
        <v>28</v>
      </c>
      <c r="E1" s="8" t="s">
        <v>28</v>
      </c>
      <c r="F1" s="8" t="s">
        <v>30</v>
      </c>
      <c r="G1" s="8" t="s">
        <v>30</v>
      </c>
      <c r="H1" s="8" t="s">
        <v>31</v>
      </c>
      <c r="I1" s="8" t="s">
        <v>31</v>
      </c>
      <c r="J1" s="8" t="s">
        <v>35</v>
      </c>
      <c r="K1" s="8" t="s">
        <v>35</v>
      </c>
      <c r="L1" s="8" t="s">
        <v>36</v>
      </c>
      <c r="M1" s="8" t="s">
        <v>36</v>
      </c>
      <c r="N1" s="8" t="s">
        <v>37</v>
      </c>
      <c r="O1" s="8" t="s">
        <v>37</v>
      </c>
      <c r="P1" s="8" t="s">
        <v>37</v>
      </c>
      <c r="Q1" s="8" t="s">
        <v>38</v>
      </c>
      <c r="R1" s="8" t="s">
        <v>39</v>
      </c>
      <c r="S1" s="8" t="s">
        <v>41</v>
      </c>
    </row>
    <row r="2" spans="1:19" ht="13.5">
      <c r="A2" s="5" t="s">
        <v>24</v>
      </c>
      <c r="B2" s="4" t="s">
        <v>4</v>
      </c>
      <c r="C2" s="11">
        <v>1899</v>
      </c>
      <c r="D2" s="11">
        <v>2125</v>
      </c>
      <c r="E2" s="14">
        <f>D2/(D2+D3)</f>
        <v>0.46806167400881055</v>
      </c>
      <c r="F2" s="11">
        <v>2292</v>
      </c>
      <c r="G2" s="14">
        <f>F2/(F2+F3)</f>
        <v>0.46957590657652121</v>
      </c>
      <c r="H2" s="11">
        <v>2344</v>
      </c>
      <c r="I2" s="14">
        <f>H2/(H2+H3)</f>
        <v>0.46443431741628688</v>
      </c>
      <c r="J2" s="11">
        <v>2517</v>
      </c>
      <c r="K2" s="14">
        <f>J2/(J2+J3)</f>
        <v>0.46740947075208916</v>
      </c>
      <c r="L2" s="11">
        <v>2640</v>
      </c>
      <c r="M2" s="28">
        <f>L2/(L2+L3)</f>
        <v>0.46462513199577615</v>
      </c>
      <c r="N2" s="11">
        <v>2889</v>
      </c>
      <c r="O2" s="28">
        <f>N2/(N2+N3)</f>
        <v>0.47728399140921857</v>
      </c>
      <c r="P2" s="11">
        <v>3081</v>
      </c>
      <c r="Q2" s="28">
        <f>P2/(P2+P3)</f>
        <v>0.47038167938931297</v>
      </c>
      <c r="S2" s="19">
        <v>3082</v>
      </c>
    </row>
    <row r="3" spans="1:19" ht="13.5">
      <c r="A3" s="5" t="s">
        <v>24</v>
      </c>
      <c r="B3" s="12" t="s">
        <v>5</v>
      </c>
      <c r="C3" s="13">
        <v>2230</v>
      </c>
      <c r="D3" s="13">
        <v>2415</v>
      </c>
      <c r="E3" s="14">
        <f>D3/(D2+D3)</f>
        <v>0.5319383259911894</v>
      </c>
      <c r="F3" s="13">
        <v>2589</v>
      </c>
      <c r="G3" s="14">
        <f>F3/(F2+F3)</f>
        <v>0.53042409342347885</v>
      </c>
      <c r="H3" s="13">
        <v>2703</v>
      </c>
      <c r="I3" s="14">
        <f>H3/(H2+H3)</f>
        <v>0.53556568258371307</v>
      </c>
      <c r="J3" s="13">
        <v>2868</v>
      </c>
      <c r="K3" s="14">
        <f>J3/(J2+J3)</f>
        <v>0.53259052924791084</v>
      </c>
      <c r="L3" s="13">
        <v>3042</v>
      </c>
      <c r="M3" s="28">
        <f>L3/(L2+L3)</f>
        <v>0.53537486800422385</v>
      </c>
      <c r="N3" s="13">
        <v>3164</v>
      </c>
      <c r="O3" s="28">
        <f>N3/(N2+N3)</f>
        <v>0.52271600859078138</v>
      </c>
      <c r="P3" s="13">
        <v>3469</v>
      </c>
      <c r="Q3" s="28">
        <f>P3/(P2+P3)</f>
        <v>0.52961832061068703</v>
      </c>
      <c r="S3" s="23">
        <v>3811</v>
      </c>
    </row>
    <row r="4" spans="1:19">
      <c r="A4" s="5" t="s">
        <v>29</v>
      </c>
      <c r="B4" s="4" t="s">
        <v>4</v>
      </c>
      <c r="C4" s="11">
        <v>354</v>
      </c>
      <c r="D4" s="11">
        <v>398</v>
      </c>
      <c r="E4" s="14">
        <f>D4/(D4+D5)</f>
        <v>0.45589919816723939</v>
      </c>
      <c r="F4" s="11">
        <v>401</v>
      </c>
      <c r="G4" s="14">
        <f>F4/(F4+F5)</f>
        <v>0.43304535637149028</v>
      </c>
      <c r="H4" s="11">
        <v>357</v>
      </c>
      <c r="I4" s="14">
        <f>H4/(H4+H5)</f>
        <v>0.45593869731800768</v>
      </c>
      <c r="J4" s="11">
        <v>396</v>
      </c>
      <c r="K4" s="14">
        <f>J4/(J4+J5)</f>
        <v>0.4731182795698925</v>
      </c>
      <c r="L4" s="11">
        <v>394</v>
      </c>
      <c r="M4" s="28">
        <f>L4/(L4+L5)</f>
        <v>0.44874715261958997</v>
      </c>
      <c r="N4" s="11">
        <v>444</v>
      </c>
      <c r="O4" s="28">
        <f>N4/(N4+N5)</f>
        <v>0.43232716650438169</v>
      </c>
      <c r="P4" s="11">
        <v>477</v>
      </c>
      <c r="Q4" s="28">
        <f>P4/(P4+P5)</f>
        <v>0.4617618586640852</v>
      </c>
      <c r="S4" s="19">
        <v>429</v>
      </c>
    </row>
    <row r="5" spans="1:19">
      <c r="A5" s="5" t="s">
        <v>29</v>
      </c>
      <c r="B5" s="12" t="s">
        <v>5</v>
      </c>
      <c r="C5" s="13">
        <v>456</v>
      </c>
      <c r="D5" s="13">
        <v>475</v>
      </c>
      <c r="E5" s="14">
        <f>D5/(D4+D5)</f>
        <v>0.54410080183276055</v>
      </c>
      <c r="F5" s="13">
        <v>525</v>
      </c>
      <c r="G5" s="14">
        <f>F5/(F4+F5)</f>
        <v>0.56695464362850967</v>
      </c>
      <c r="H5" s="13">
        <v>426</v>
      </c>
      <c r="I5" s="14">
        <f>H5/(H4+H5)</f>
        <v>0.54406130268199238</v>
      </c>
      <c r="J5" s="13">
        <v>441</v>
      </c>
      <c r="K5" s="14">
        <f>J5/(J4+J5)</f>
        <v>0.5268817204301075</v>
      </c>
      <c r="L5" s="13">
        <v>484</v>
      </c>
      <c r="M5" s="28">
        <f>L5/(L4+L5)</f>
        <v>0.55125284738041003</v>
      </c>
      <c r="N5" s="13">
        <v>583</v>
      </c>
      <c r="O5" s="28">
        <f>N5/(N4+N5)</f>
        <v>0.56767283349561826</v>
      </c>
      <c r="P5" s="13">
        <v>556</v>
      </c>
      <c r="Q5" s="28">
        <f>P5/(P4+P5)</f>
        <v>0.53823814133591485</v>
      </c>
      <c r="S5">
        <v>564</v>
      </c>
    </row>
    <row r="6" spans="1:19">
      <c r="A6" s="5" t="s">
        <v>3</v>
      </c>
      <c r="B6" s="4" t="s">
        <v>4</v>
      </c>
      <c r="C6" s="11">
        <v>130</v>
      </c>
      <c r="D6" s="11">
        <v>151</v>
      </c>
      <c r="E6" s="14">
        <f>D6/(D6+D7)</f>
        <v>0.42178770949720673</v>
      </c>
      <c r="F6" s="11">
        <v>138</v>
      </c>
      <c r="G6" s="14">
        <f>F6/(F6+F7)</f>
        <v>0.36702127659574468</v>
      </c>
      <c r="H6" s="11">
        <v>137</v>
      </c>
      <c r="I6" s="14">
        <f>H6/(H6+H7)</f>
        <v>0.39255014326647564</v>
      </c>
      <c r="J6" s="11">
        <v>140</v>
      </c>
      <c r="K6" s="14">
        <f>J6/(J6+J7)</f>
        <v>0.40345821325648418</v>
      </c>
      <c r="L6" s="11">
        <v>121</v>
      </c>
      <c r="M6" s="28">
        <f>L6/(L6+L7)</f>
        <v>0.37694704049844235</v>
      </c>
      <c r="N6" s="11">
        <v>133</v>
      </c>
      <c r="O6" s="28">
        <f>N6/(N6+N7)</f>
        <v>0.41304347826086957</v>
      </c>
      <c r="P6" s="11">
        <v>132</v>
      </c>
      <c r="Q6" s="28">
        <f>P6/(P6+P7)</f>
        <v>0.375</v>
      </c>
      <c r="S6" s="19">
        <v>156</v>
      </c>
    </row>
    <row r="7" spans="1:19">
      <c r="A7" s="5" t="s">
        <v>3</v>
      </c>
      <c r="B7" s="12" t="s">
        <v>5</v>
      </c>
      <c r="C7" s="13">
        <v>186</v>
      </c>
      <c r="D7" s="13">
        <v>207</v>
      </c>
      <c r="E7" s="14">
        <f>D7/(D6+D7)</f>
        <v>0.57821229050279332</v>
      </c>
      <c r="F7" s="13">
        <v>238</v>
      </c>
      <c r="G7" s="14">
        <f>F7/(F6+F7)</f>
        <v>0.63297872340425532</v>
      </c>
      <c r="H7" s="13">
        <v>212</v>
      </c>
      <c r="I7" s="14">
        <f>H7/(H6+H7)</f>
        <v>0.60744985673352436</v>
      </c>
      <c r="J7" s="13">
        <v>207</v>
      </c>
      <c r="K7" s="14">
        <f>J7/(J6+J7)</f>
        <v>0.59654178674351588</v>
      </c>
      <c r="L7" s="13">
        <v>200</v>
      </c>
      <c r="M7" s="28">
        <f>L7/(L6+L7)</f>
        <v>0.62305295950155759</v>
      </c>
      <c r="N7" s="13">
        <v>189</v>
      </c>
      <c r="O7" s="28">
        <f>N7/(N6+N7)</f>
        <v>0.58695652173913049</v>
      </c>
      <c r="P7" s="13">
        <v>220</v>
      </c>
      <c r="Q7" s="28">
        <f>P7/(P6+P7)</f>
        <v>0.625</v>
      </c>
      <c r="S7">
        <v>233</v>
      </c>
    </row>
    <row r="8" spans="1:19">
      <c r="A8" s="5" t="s">
        <v>32</v>
      </c>
      <c r="B8" s="4" t="s">
        <v>4</v>
      </c>
      <c r="C8" s="11">
        <v>87</v>
      </c>
      <c r="D8" s="11">
        <v>110</v>
      </c>
      <c r="E8" s="14">
        <f>D8/(D8+D9)</f>
        <v>0.76388888888888884</v>
      </c>
      <c r="F8" s="11">
        <v>104</v>
      </c>
      <c r="G8" s="14">
        <f>F8/(F8+F9)</f>
        <v>0.72222222222222221</v>
      </c>
      <c r="H8" s="11">
        <v>93</v>
      </c>
      <c r="I8" s="14">
        <f>H8/(H8+H9)</f>
        <v>0.65492957746478875</v>
      </c>
      <c r="J8" s="11">
        <v>105</v>
      </c>
      <c r="K8" s="14">
        <f>J8/(J8+J9)</f>
        <v>0.7142857142857143</v>
      </c>
      <c r="L8" s="11">
        <v>110</v>
      </c>
      <c r="M8" s="28">
        <f>L8/(L8+L9)</f>
        <v>0.74829931972789121</v>
      </c>
      <c r="N8" s="11">
        <v>104</v>
      </c>
      <c r="O8" s="28">
        <f>N8/(N8+N9)</f>
        <v>0.73758865248226946</v>
      </c>
      <c r="P8" s="11">
        <v>110</v>
      </c>
      <c r="Q8" s="28">
        <f>P8/(P8+P9)</f>
        <v>0.76923076923076927</v>
      </c>
      <c r="S8" s="19">
        <v>124</v>
      </c>
    </row>
    <row r="9" spans="1:19">
      <c r="A9" s="5" t="s">
        <v>32</v>
      </c>
      <c r="B9" s="9" t="s">
        <v>5</v>
      </c>
      <c r="C9" s="10">
        <v>26</v>
      </c>
      <c r="D9" s="10">
        <v>34</v>
      </c>
      <c r="E9" s="14">
        <f>D9/(D8+D9)</f>
        <v>0.2361111111111111</v>
      </c>
      <c r="F9" s="10">
        <v>40</v>
      </c>
      <c r="G9" s="14">
        <f>F9/(F8+F9)</f>
        <v>0.27777777777777779</v>
      </c>
      <c r="H9" s="10">
        <v>49</v>
      </c>
      <c r="I9" s="14">
        <f>H9/(H8+H9)</f>
        <v>0.34507042253521125</v>
      </c>
      <c r="J9" s="10">
        <v>42</v>
      </c>
      <c r="K9" s="14">
        <f>J9/(J8+J9)</f>
        <v>0.2857142857142857</v>
      </c>
      <c r="L9" s="10">
        <v>37</v>
      </c>
      <c r="M9" s="28">
        <f>L9/(L8+L9)</f>
        <v>0.25170068027210885</v>
      </c>
      <c r="N9" s="10">
        <v>37</v>
      </c>
      <c r="O9" s="28">
        <f>N9/(N8+N9)</f>
        <v>0.26241134751773049</v>
      </c>
      <c r="P9" s="10">
        <v>33</v>
      </c>
      <c r="Q9" s="28">
        <f>P9/(P8+P9)</f>
        <v>0.23076923076923078</v>
      </c>
      <c r="S9">
        <v>27</v>
      </c>
    </row>
    <row r="10" spans="1:19">
      <c r="A10" s="5" t="s">
        <v>2</v>
      </c>
      <c r="B10" s="5" t="s">
        <v>4</v>
      </c>
      <c r="C10" s="7">
        <v>2470</v>
      </c>
      <c r="D10" s="7">
        <v>2784</v>
      </c>
      <c r="E10" s="14">
        <f>D10/(D10+D11)</f>
        <v>0.47066779374471684</v>
      </c>
      <c r="F10" s="7">
        <v>2935</v>
      </c>
      <c r="G10" s="14">
        <f>F10/(F10+F11)</f>
        <v>0.46388493756914811</v>
      </c>
      <c r="H10" s="7">
        <v>2931</v>
      </c>
      <c r="I10" s="14">
        <f>H10/(H10+H11)</f>
        <v>0.4636924537256763</v>
      </c>
      <c r="J10" s="7">
        <f>J2+J4+J6+J8</f>
        <v>3158</v>
      </c>
      <c r="K10" s="14">
        <f>J10/(J10+J11)</f>
        <v>0.47022036926742106</v>
      </c>
      <c r="L10" s="7">
        <f>L2+L4+L6+L8</f>
        <v>3265</v>
      </c>
      <c r="M10" s="28">
        <f>L10/(L10+L11)</f>
        <v>0.46457029026750141</v>
      </c>
      <c r="N10" s="7">
        <f>N2+N4+N6+N8</f>
        <v>3570</v>
      </c>
      <c r="O10" s="28">
        <f>N10/(N10+N11)</f>
        <v>0.47328649078615936</v>
      </c>
      <c r="P10" s="7">
        <f>P2+P4+P6+P8</f>
        <v>3800</v>
      </c>
      <c r="Q10" s="28">
        <f>P10/(P10+P11)</f>
        <v>0.47041346868036643</v>
      </c>
      <c r="S10">
        <v>3791</v>
      </c>
    </row>
    <row r="11" spans="1:19">
      <c r="A11" s="5" t="s">
        <v>2</v>
      </c>
      <c r="B11" s="5" t="s">
        <v>5</v>
      </c>
      <c r="C11" s="7">
        <v>2898</v>
      </c>
      <c r="D11" s="7">
        <v>3131</v>
      </c>
      <c r="E11" s="14">
        <f>D11/(D10+D11)</f>
        <v>0.52933220625528321</v>
      </c>
      <c r="F11" s="7">
        <v>3392</v>
      </c>
      <c r="G11" s="14">
        <f>F11/(F10+F11)</f>
        <v>0.53611506243085194</v>
      </c>
      <c r="H11" s="7">
        <v>3390</v>
      </c>
      <c r="I11" s="14">
        <f>H11/(H10+H11)</f>
        <v>0.53630754627432364</v>
      </c>
      <c r="J11" s="7">
        <f>J3+J5+J7+J9</f>
        <v>3558</v>
      </c>
      <c r="K11" s="14">
        <f>J11/(J10+J11)</f>
        <v>0.52977963073257894</v>
      </c>
      <c r="L11" s="7">
        <f>L3+L5+L7+L9</f>
        <v>3763</v>
      </c>
      <c r="M11" s="28">
        <f>L11/(L10+L11)</f>
        <v>0.53542970973249859</v>
      </c>
      <c r="N11" s="7">
        <f>N3+N5+N7+N9</f>
        <v>3973</v>
      </c>
      <c r="O11" s="28">
        <f>N11/(N10+N11)</f>
        <v>0.52671350921384064</v>
      </c>
      <c r="P11" s="7">
        <f>P3+P5+P7+P9</f>
        <v>4278</v>
      </c>
      <c r="Q11" s="28">
        <f>P11/(P10+P11)</f>
        <v>0.52958653131963362</v>
      </c>
      <c r="S11">
        <v>4635</v>
      </c>
    </row>
    <row r="12" spans="1:19">
      <c r="O12" s="27"/>
    </row>
    <row r="15" spans="1:19">
      <c r="A15" s="8"/>
      <c r="B15" s="8"/>
      <c r="C15" s="8" t="s">
        <v>27</v>
      </c>
      <c r="D15" s="8" t="s">
        <v>30</v>
      </c>
      <c r="E15" s="8" t="s">
        <v>31</v>
      </c>
      <c r="F15" s="8" t="s">
        <v>35</v>
      </c>
      <c r="G15" s="8" t="s">
        <v>36</v>
      </c>
      <c r="H15" s="8" t="s">
        <v>37</v>
      </c>
      <c r="I15" s="8" t="s">
        <v>38</v>
      </c>
      <c r="J15" s="8" t="s">
        <v>39</v>
      </c>
      <c r="K15" s="8" t="s">
        <v>41</v>
      </c>
      <c r="L15" s="8" t="s">
        <v>28</v>
      </c>
      <c r="M15" s="8" t="s">
        <v>30</v>
      </c>
      <c r="N15" s="8" t="s">
        <v>31</v>
      </c>
      <c r="O15" s="8" t="s">
        <v>35</v>
      </c>
      <c r="P15" s="8" t="s">
        <v>36</v>
      </c>
      <c r="Q15" s="8" t="s">
        <v>37</v>
      </c>
      <c r="R15" s="8" t="s">
        <v>38</v>
      </c>
      <c r="S15" s="8" t="s">
        <v>38</v>
      </c>
    </row>
    <row r="16" spans="1:19">
      <c r="A16" s="5" t="s">
        <v>33</v>
      </c>
      <c r="B16" s="4" t="s">
        <v>4</v>
      </c>
      <c r="C16" s="14">
        <v>0.45314969519078802</v>
      </c>
      <c r="D16" s="28">
        <v>0.46957590657652121</v>
      </c>
      <c r="E16" s="28">
        <v>0.46443431741628688</v>
      </c>
      <c r="F16" s="28">
        <v>0.46740947075208916</v>
      </c>
      <c r="G16" s="28">
        <v>0.46462513199577615</v>
      </c>
      <c r="H16" s="28">
        <f>(Q16/(Q16+Q17))</f>
        <v>0.47728399140921857</v>
      </c>
      <c r="I16" s="28">
        <f>(R16/(R16+R17))</f>
        <v>0.47038167938931297</v>
      </c>
      <c r="J16" s="28">
        <f>(S16/(S16+S17))</f>
        <v>0.45619201884847593</v>
      </c>
      <c r="K16" s="28">
        <f>(S2/(S2+S3))</f>
        <v>0.44712026693747281</v>
      </c>
      <c r="L16" s="11">
        <v>2125</v>
      </c>
      <c r="M16" s="11">
        <v>2292</v>
      </c>
      <c r="N16" s="11">
        <v>2344</v>
      </c>
      <c r="O16" s="11">
        <v>2517</v>
      </c>
      <c r="P16" s="11">
        <v>2640</v>
      </c>
      <c r="Q16" s="11">
        <v>2889</v>
      </c>
      <c r="R16" s="11">
        <v>3081</v>
      </c>
      <c r="S16" s="11">
        <v>3098</v>
      </c>
    </row>
    <row r="17" spans="1:19">
      <c r="A17" s="5" t="s">
        <v>33</v>
      </c>
      <c r="B17" s="12" t="s">
        <v>5</v>
      </c>
      <c r="C17" s="14">
        <v>0.54685030480921204</v>
      </c>
      <c r="D17" s="28">
        <v>0.53042409342347885</v>
      </c>
      <c r="E17" s="28">
        <v>0.53556568258371307</v>
      </c>
      <c r="F17" s="28">
        <v>0.53259052924791084</v>
      </c>
      <c r="G17" s="28">
        <v>0.53537486800422385</v>
      </c>
      <c r="H17" s="28">
        <f>(Q17/(Q16+Q17))</f>
        <v>0.52271600859078138</v>
      </c>
      <c r="I17" s="28">
        <f>(R17/(R16+R17))</f>
        <v>0.52961832061068703</v>
      </c>
      <c r="J17" s="28">
        <f>(S17/(S16+S17))</f>
        <v>0.54380798115152407</v>
      </c>
      <c r="K17" s="28">
        <f>(S3/(S2+S3))</f>
        <v>0.55287973306252725</v>
      </c>
      <c r="L17" s="13">
        <v>2415</v>
      </c>
      <c r="M17" s="13">
        <v>2589</v>
      </c>
      <c r="N17" s="13">
        <v>2703</v>
      </c>
      <c r="O17" s="13">
        <v>2868</v>
      </c>
      <c r="P17" s="13">
        <v>3042</v>
      </c>
      <c r="Q17" s="13">
        <v>3164</v>
      </c>
      <c r="R17" s="13">
        <v>3469</v>
      </c>
      <c r="S17" s="13">
        <v>3693</v>
      </c>
    </row>
    <row r="18" spans="1:19">
      <c r="A18" s="5" t="s">
        <v>29</v>
      </c>
      <c r="B18" s="4" t="s">
        <v>4</v>
      </c>
      <c r="C18" s="14">
        <v>0.42499999999999999</v>
      </c>
      <c r="D18" s="28">
        <v>0.43304535637149028</v>
      </c>
      <c r="E18" s="28">
        <v>0.45593869731800768</v>
      </c>
      <c r="F18" s="28">
        <v>0.4731182795698925</v>
      </c>
      <c r="G18" s="28">
        <v>0.44874715261958997</v>
      </c>
      <c r="H18" s="28">
        <f>(Q18/(Q19+Q18))</f>
        <v>0.43232716650438169</v>
      </c>
      <c r="I18" s="28">
        <f>(R18/(R19+R18))</f>
        <v>0.4617618586640852</v>
      </c>
      <c r="J18" s="28">
        <f>(S18/(S19+S18))</f>
        <v>0.4323017408123791</v>
      </c>
      <c r="K18" s="28">
        <f>(S4/(S4+S5))</f>
        <v>0.43202416918429004</v>
      </c>
      <c r="L18" s="11">
        <v>398</v>
      </c>
      <c r="M18" s="11">
        <v>401</v>
      </c>
      <c r="N18" s="11">
        <v>357</v>
      </c>
      <c r="O18" s="11">
        <v>396</v>
      </c>
      <c r="P18" s="11">
        <v>394</v>
      </c>
      <c r="Q18" s="11">
        <v>444</v>
      </c>
      <c r="R18" s="11">
        <v>477</v>
      </c>
      <c r="S18" s="11">
        <v>447</v>
      </c>
    </row>
    <row r="19" spans="1:19">
      <c r="A19" s="5" t="s">
        <v>29</v>
      </c>
      <c r="B19" s="12" t="s">
        <v>5</v>
      </c>
      <c r="C19" s="14">
        <v>0.57499999999999996</v>
      </c>
      <c r="D19" s="28">
        <v>0.56695464362850967</v>
      </c>
      <c r="E19" s="28">
        <v>0.54406130268199238</v>
      </c>
      <c r="F19" s="28">
        <v>0.5268817204301075</v>
      </c>
      <c r="G19" s="28">
        <v>0.55125284738041003</v>
      </c>
      <c r="H19" s="28">
        <f>(Q19/(Q18+Q19))</f>
        <v>0.56767283349561826</v>
      </c>
      <c r="I19" s="28">
        <f>(R19/(R18+R19))</f>
        <v>0.53823814133591485</v>
      </c>
      <c r="J19" s="28">
        <f>(S19/(S18+S19))</f>
        <v>0.56769825918762085</v>
      </c>
      <c r="K19" s="28">
        <f>(S5/(S4+S5))</f>
        <v>0.56797583081571001</v>
      </c>
      <c r="L19" s="13">
        <v>475</v>
      </c>
      <c r="M19" s="13">
        <v>525</v>
      </c>
      <c r="N19" s="13">
        <v>426</v>
      </c>
      <c r="O19" s="13">
        <v>441</v>
      </c>
      <c r="P19" s="13">
        <v>484</v>
      </c>
      <c r="Q19" s="13">
        <v>583</v>
      </c>
      <c r="R19" s="13">
        <v>556</v>
      </c>
      <c r="S19" s="13">
        <v>587</v>
      </c>
    </row>
    <row r="20" spans="1:19">
      <c r="A20" s="5" t="s">
        <v>3</v>
      </c>
      <c r="B20" s="4" t="s">
        <v>4</v>
      </c>
      <c r="C20" s="14">
        <v>0.38538205980066448</v>
      </c>
      <c r="D20" s="28">
        <v>0.36702127659574468</v>
      </c>
      <c r="E20" s="28">
        <v>0.39255014326647564</v>
      </c>
      <c r="F20" s="28">
        <v>0.40345821325648418</v>
      </c>
      <c r="G20" s="28">
        <v>0.37694704049844235</v>
      </c>
      <c r="H20" s="28">
        <f>(Q20/(Q21+Q20))</f>
        <v>0.41304347826086957</v>
      </c>
      <c r="I20" s="28">
        <f>(R20/(R21+R20))</f>
        <v>0.375</v>
      </c>
      <c r="J20" s="28">
        <f>(S20/(S21+S20))</f>
        <v>0.38167938931297712</v>
      </c>
      <c r="K20" s="28">
        <f>(S6/(S6+S7))</f>
        <v>0.40102827763496146</v>
      </c>
      <c r="L20" s="11">
        <v>151</v>
      </c>
      <c r="M20" s="11">
        <v>138</v>
      </c>
      <c r="N20" s="11">
        <v>137</v>
      </c>
      <c r="O20" s="11">
        <v>140</v>
      </c>
      <c r="P20" s="11">
        <v>121</v>
      </c>
      <c r="Q20" s="11">
        <v>133</v>
      </c>
      <c r="R20" s="11">
        <v>132</v>
      </c>
      <c r="S20" s="11">
        <v>150</v>
      </c>
    </row>
    <row r="21" spans="1:19">
      <c r="A21" s="5" t="s">
        <v>3</v>
      </c>
      <c r="B21" s="12" t="s">
        <v>5</v>
      </c>
      <c r="C21" s="14">
        <v>0.61461794019933558</v>
      </c>
      <c r="D21" s="28">
        <v>0.63297872340425532</v>
      </c>
      <c r="E21" s="28">
        <v>0.60744985673352436</v>
      </c>
      <c r="F21" s="28">
        <v>0.59654178674351588</v>
      </c>
      <c r="G21" s="28">
        <v>0.62305295950155759</v>
      </c>
      <c r="H21" s="28">
        <f>(Q21/(Q20+Q21))</f>
        <v>0.58695652173913049</v>
      </c>
      <c r="I21" s="28">
        <f>(R21/(R20+R21))</f>
        <v>0.625</v>
      </c>
      <c r="J21" s="28">
        <f>(S21/(S20+S21))</f>
        <v>0.61832061068702293</v>
      </c>
      <c r="K21" s="28">
        <f>(S7/(S6+S7))</f>
        <v>0.59897172236503859</v>
      </c>
      <c r="L21" s="13">
        <v>207</v>
      </c>
      <c r="M21" s="13">
        <v>238</v>
      </c>
      <c r="N21" s="13">
        <v>212</v>
      </c>
      <c r="O21" s="13">
        <v>207</v>
      </c>
      <c r="P21" s="13">
        <v>200</v>
      </c>
      <c r="Q21" s="13">
        <v>189</v>
      </c>
      <c r="R21" s="13">
        <v>220</v>
      </c>
      <c r="S21" s="13">
        <v>243</v>
      </c>
    </row>
    <row r="22" spans="1:19">
      <c r="A22" s="5" t="s">
        <v>32</v>
      </c>
      <c r="B22" s="4" t="s">
        <v>4</v>
      </c>
      <c r="C22" s="14">
        <v>0.7583333333333333</v>
      </c>
      <c r="D22" s="28">
        <v>0.72222222222222221</v>
      </c>
      <c r="E22" s="28">
        <v>0.65492957746478875</v>
      </c>
      <c r="F22" s="28">
        <v>0.7142857142857143</v>
      </c>
      <c r="G22" s="28">
        <v>0.74829931972789121</v>
      </c>
      <c r="H22" s="28">
        <f>(Q22/(Q23+Q22))</f>
        <v>0.73758865248226946</v>
      </c>
      <c r="I22" s="28">
        <f>(R22/(R23+R22))</f>
        <v>0.76923076923076927</v>
      </c>
      <c r="J22" s="28">
        <f>(S22/(S23+S22))</f>
        <v>0.79861111111111116</v>
      </c>
      <c r="K22" s="28">
        <f>(S8/(S8+S9))</f>
        <v>0.82119205298013243</v>
      </c>
      <c r="L22" s="11">
        <v>110</v>
      </c>
      <c r="M22" s="11">
        <v>104</v>
      </c>
      <c r="N22" s="11">
        <v>93</v>
      </c>
      <c r="O22" s="11">
        <v>105</v>
      </c>
      <c r="P22" s="11">
        <v>110</v>
      </c>
      <c r="Q22" s="11">
        <v>104</v>
      </c>
      <c r="R22" s="11">
        <v>110</v>
      </c>
      <c r="S22" s="11">
        <v>115</v>
      </c>
    </row>
    <row r="23" spans="1:19">
      <c r="A23" s="5" t="s">
        <v>32</v>
      </c>
      <c r="B23" s="9" t="s">
        <v>5</v>
      </c>
      <c r="C23" s="14">
        <v>0.24166666666666667</v>
      </c>
      <c r="D23" s="28">
        <v>0.27777777777777779</v>
      </c>
      <c r="E23" s="28">
        <v>0.34507042253521125</v>
      </c>
      <c r="F23" s="28">
        <v>0.2857142857142857</v>
      </c>
      <c r="G23" s="28">
        <v>0.25170068027210885</v>
      </c>
      <c r="H23" s="28">
        <f>(Q23/(Q22+Q23))</f>
        <v>0.26241134751773049</v>
      </c>
      <c r="I23" s="28">
        <f>(R23/(R22+R23))</f>
        <v>0.23076923076923078</v>
      </c>
      <c r="J23" s="28">
        <f>(S23/(S22+S23))</f>
        <v>0.2013888888888889</v>
      </c>
      <c r="K23" s="28">
        <f>(S9/(S8+S9))</f>
        <v>0.17880794701986755</v>
      </c>
      <c r="L23" s="10">
        <v>34</v>
      </c>
      <c r="M23" s="10">
        <v>40</v>
      </c>
      <c r="N23" s="10">
        <v>49</v>
      </c>
      <c r="O23" s="10">
        <v>42</v>
      </c>
      <c r="P23" s="10">
        <v>37</v>
      </c>
      <c r="Q23" s="10">
        <v>37</v>
      </c>
      <c r="R23" s="10">
        <v>33</v>
      </c>
      <c r="S23" s="10">
        <v>29</v>
      </c>
    </row>
    <row r="24" spans="1:19">
      <c r="A24" s="5" t="s">
        <v>2</v>
      </c>
      <c r="B24" s="5" t="s">
        <v>4</v>
      </c>
      <c r="C24" s="14">
        <v>0.45203539823008848</v>
      </c>
      <c r="D24" s="28">
        <v>0.46388493756914811</v>
      </c>
      <c r="E24" s="28">
        <v>0.4636924537256763</v>
      </c>
      <c r="F24" s="28">
        <v>0.47022036926742106</v>
      </c>
      <c r="G24" s="28">
        <v>0.46457029026750141</v>
      </c>
      <c r="H24" s="28">
        <f>(Q24/(Q25+Q24))</f>
        <v>0.47328649078615936</v>
      </c>
      <c r="I24" s="28">
        <f>(R24/(R25+R24))</f>
        <v>0.47041346868036643</v>
      </c>
      <c r="J24" s="28">
        <f>(S24/(S25+S24))</f>
        <v>0.45563262377421671</v>
      </c>
      <c r="K24" s="28">
        <f>(S10/(S10+S11))</f>
        <v>0.44991692380726322</v>
      </c>
      <c r="L24" s="7">
        <v>2784</v>
      </c>
      <c r="M24" s="7">
        <v>2935</v>
      </c>
      <c r="N24" s="7">
        <v>2931</v>
      </c>
      <c r="O24" s="7">
        <v>3158</v>
      </c>
      <c r="P24" s="7">
        <v>3265</v>
      </c>
      <c r="Q24" s="7">
        <f t="shared" ref="Q24:S25" si="0">Q16+Q18+Q20+Q22</f>
        <v>3570</v>
      </c>
      <c r="R24" s="7">
        <f t="shared" si="0"/>
        <v>3800</v>
      </c>
      <c r="S24" s="7">
        <f t="shared" si="0"/>
        <v>3810</v>
      </c>
    </row>
    <row r="25" spans="1:19">
      <c r="A25" s="5" t="s">
        <v>2</v>
      </c>
      <c r="B25" s="5" t="s">
        <v>5</v>
      </c>
      <c r="C25" s="14">
        <v>0.54796460176991146</v>
      </c>
      <c r="D25" s="28">
        <v>0.53611506243085194</v>
      </c>
      <c r="E25" s="28">
        <v>0.53630754627432364</v>
      </c>
      <c r="F25" s="28">
        <v>0.52977963073257894</v>
      </c>
      <c r="G25" s="28">
        <v>0.53542970973249859</v>
      </c>
      <c r="H25" s="28">
        <f>(Q25/(Q24+Q25))</f>
        <v>0.52671350921384064</v>
      </c>
      <c r="I25" s="28">
        <f>(R25/(R24+R25))</f>
        <v>0.52958653131963362</v>
      </c>
      <c r="J25" s="28">
        <f>(S25/(S24+S25))</f>
        <v>0.54436737622578335</v>
      </c>
      <c r="K25" s="28">
        <f>(S11/(S10+S11))</f>
        <v>0.55008307619273678</v>
      </c>
      <c r="L25" s="7">
        <v>3131</v>
      </c>
      <c r="M25" s="7">
        <v>3392</v>
      </c>
      <c r="N25" s="7">
        <v>3390</v>
      </c>
      <c r="O25" s="7">
        <v>3558</v>
      </c>
      <c r="P25" s="7">
        <v>3763</v>
      </c>
      <c r="Q25" s="7">
        <f t="shared" si="0"/>
        <v>3973</v>
      </c>
      <c r="R25" s="7">
        <f t="shared" si="0"/>
        <v>4278</v>
      </c>
      <c r="S25" s="7">
        <f t="shared" si="0"/>
        <v>4552</v>
      </c>
    </row>
  </sheetData>
  <pageMargins left="0.7" right="0.7" top="0.75" bottom="0.75" header="0.3" footer="0.3"/>
  <pageSetup scale="83" orientation="landscape" r:id="rId1"/>
  <rowBreaks count="1" manualBreakCount="1">
    <brk id="2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3"/>
  <sheetViews>
    <sheetView workbookViewId="0">
      <selection activeCell="Q118" sqref="Q118"/>
    </sheetView>
  </sheetViews>
  <sheetFormatPr defaultRowHeight="12.75"/>
  <sheetData>
    <row r="1" spans="1:13">
      <c r="A1" s="8"/>
      <c r="B1" s="8"/>
      <c r="C1" s="8" t="s">
        <v>26</v>
      </c>
      <c r="D1" s="8" t="s">
        <v>26</v>
      </c>
      <c r="E1" s="8" t="s">
        <v>27</v>
      </c>
      <c r="F1" s="8" t="s">
        <v>27</v>
      </c>
      <c r="G1" s="8" t="s">
        <v>28</v>
      </c>
      <c r="H1" s="8" t="s">
        <v>28</v>
      </c>
      <c r="I1" s="8" t="s">
        <v>30</v>
      </c>
      <c r="J1" s="8" t="s">
        <v>30</v>
      </c>
      <c r="K1" s="8" t="s">
        <v>31</v>
      </c>
      <c r="L1" s="8" t="s">
        <v>31</v>
      </c>
    </row>
    <row r="2" spans="1:13" ht="13.5">
      <c r="A2" s="5" t="s">
        <v>24</v>
      </c>
      <c r="B2" s="4" t="s">
        <v>4</v>
      </c>
      <c r="C2" s="11">
        <v>1899</v>
      </c>
      <c r="D2" s="14">
        <f>C2/(C2+C3)</f>
        <v>0.45991765560668441</v>
      </c>
      <c r="E2" s="11">
        <v>2007</v>
      </c>
      <c r="F2" s="14">
        <f>E2/(E2+E3)</f>
        <v>0.45314969519078802</v>
      </c>
      <c r="G2" s="11">
        <v>2125</v>
      </c>
      <c r="H2" s="14">
        <f>G2/(G2+G3)</f>
        <v>0.46806167400881055</v>
      </c>
      <c r="I2" s="11">
        <v>2292</v>
      </c>
      <c r="J2" s="14">
        <f>I2/(I2+I3)</f>
        <v>0.46957590657652121</v>
      </c>
      <c r="K2" s="11">
        <v>2344</v>
      </c>
      <c r="L2" s="14">
        <f>K2/(K2+K3)</f>
        <v>0.46443431741628688</v>
      </c>
    </row>
    <row r="3" spans="1:13" ht="13.5">
      <c r="A3" s="5" t="s">
        <v>24</v>
      </c>
      <c r="B3" s="12" t="s">
        <v>5</v>
      </c>
      <c r="C3" s="13">
        <v>2230</v>
      </c>
      <c r="D3" s="14">
        <f>C3/(C2+C3)</f>
        <v>0.54008234439331559</v>
      </c>
      <c r="E3" s="13">
        <v>2422</v>
      </c>
      <c r="F3" s="14">
        <f>E3/(E2+E3)</f>
        <v>0.54685030480921204</v>
      </c>
      <c r="G3" s="13">
        <v>2415</v>
      </c>
      <c r="H3" s="14">
        <f>G3/(G2+G3)</f>
        <v>0.5319383259911894</v>
      </c>
      <c r="I3" s="13">
        <v>2589</v>
      </c>
      <c r="J3" s="14">
        <f>I3/(I2+I3)</f>
        <v>0.53042409342347885</v>
      </c>
      <c r="K3" s="13">
        <v>2703</v>
      </c>
      <c r="L3" s="14">
        <f>K3/(K2+K3)</f>
        <v>0.53556568258371307</v>
      </c>
    </row>
    <row r="4" spans="1:13">
      <c r="A4" s="5" t="s">
        <v>29</v>
      </c>
      <c r="B4" s="4" t="s">
        <v>4</v>
      </c>
      <c r="C4" s="11">
        <v>354</v>
      </c>
      <c r="D4" s="14">
        <f>C4/(C4+C5)</f>
        <v>0.43703703703703706</v>
      </c>
      <c r="E4" s="11">
        <v>340</v>
      </c>
      <c r="F4" s="14">
        <f>E4/(E4+E5)</f>
        <v>0.42499999999999999</v>
      </c>
      <c r="G4" s="11">
        <v>398</v>
      </c>
      <c r="H4" s="14">
        <f>G4/(G4+G5)</f>
        <v>0.45589919816723939</v>
      </c>
      <c r="I4" s="11">
        <v>401</v>
      </c>
      <c r="J4" s="14">
        <f>I4/(I4+I5)</f>
        <v>0.43304535637149028</v>
      </c>
      <c r="K4" s="11">
        <v>357</v>
      </c>
      <c r="L4" s="14">
        <f>K4/(K4+K5)</f>
        <v>0.45593869731800768</v>
      </c>
    </row>
    <row r="5" spans="1:13">
      <c r="A5" s="5" t="s">
        <v>29</v>
      </c>
      <c r="B5" s="12" t="s">
        <v>5</v>
      </c>
      <c r="C5" s="13">
        <v>456</v>
      </c>
      <c r="D5" s="14">
        <f>C5/(C4+C5)</f>
        <v>0.562962962962963</v>
      </c>
      <c r="E5" s="13">
        <v>460</v>
      </c>
      <c r="F5" s="14">
        <f>E5/(E4+E5)</f>
        <v>0.57499999999999996</v>
      </c>
      <c r="G5" s="13">
        <v>475</v>
      </c>
      <c r="H5" s="14">
        <f>G5/(G4+G5)</f>
        <v>0.54410080183276055</v>
      </c>
      <c r="I5" s="13">
        <v>525</v>
      </c>
      <c r="J5" s="14">
        <f>I5/(I4+I5)</f>
        <v>0.56695464362850967</v>
      </c>
      <c r="K5" s="13">
        <v>426</v>
      </c>
      <c r="L5" s="14">
        <f>K5/(K4+K5)</f>
        <v>0.54406130268199238</v>
      </c>
    </row>
    <row r="6" spans="1:13">
      <c r="A6" s="5" t="s">
        <v>3</v>
      </c>
      <c r="B6" s="4" t="s">
        <v>4</v>
      </c>
      <c r="C6" s="11">
        <v>130</v>
      </c>
      <c r="D6" s="14">
        <f>C6/(C6+C7)</f>
        <v>0.41139240506329117</v>
      </c>
      <c r="E6" s="11">
        <v>116</v>
      </c>
      <c r="F6" s="14">
        <f>E6/(E6+E7)</f>
        <v>0.38538205980066448</v>
      </c>
      <c r="G6" s="11">
        <v>151</v>
      </c>
      <c r="H6" s="14">
        <f>G6/(G6+G7)</f>
        <v>0.42178770949720673</v>
      </c>
      <c r="I6" s="11">
        <v>138</v>
      </c>
      <c r="J6" s="14">
        <f>I6/(I6+I7)</f>
        <v>0.36702127659574468</v>
      </c>
      <c r="K6" s="11">
        <v>137</v>
      </c>
      <c r="L6" s="14">
        <f>K6/(K6+K7)</f>
        <v>0.39255014326647564</v>
      </c>
    </row>
    <row r="7" spans="1:13">
      <c r="A7" s="5" t="s">
        <v>3</v>
      </c>
      <c r="B7" s="12" t="s">
        <v>5</v>
      </c>
      <c r="C7" s="13">
        <v>186</v>
      </c>
      <c r="D7" s="14">
        <f>C7/(C6+C7)</f>
        <v>0.58860759493670889</v>
      </c>
      <c r="E7" s="13">
        <v>185</v>
      </c>
      <c r="F7" s="14">
        <f>E7/(E6+E7)</f>
        <v>0.61461794019933558</v>
      </c>
      <c r="G7" s="13">
        <v>207</v>
      </c>
      <c r="H7" s="14">
        <f>G7/(G6+G7)</f>
        <v>0.57821229050279332</v>
      </c>
      <c r="I7" s="13">
        <v>238</v>
      </c>
      <c r="J7" s="14">
        <f>I7/(I6+I7)</f>
        <v>0.63297872340425532</v>
      </c>
      <c r="K7" s="13">
        <v>212</v>
      </c>
      <c r="L7" s="14">
        <f>K7/(K6+K7)</f>
        <v>0.60744985673352436</v>
      </c>
    </row>
    <row r="8" spans="1:13">
      <c r="A8" s="5" t="s">
        <v>32</v>
      </c>
      <c r="B8" s="4" t="s">
        <v>4</v>
      </c>
      <c r="C8" s="11">
        <v>87</v>
      </c>
      <c r="D8" s="14">
        <f>C8/(C8+C9)</f>
        <v>0.76991150442477874</v>
      </c>
      <c r="E8" s="11">
        <v>91</v>
      </c>
      <c r="F8" s="14">
        <f>E8/(E8+E9)</f>
        <v>0.7583333333333333</v>
      </c>
      <c r="G8" s="11">
        <v>110</v>
      </c>
      <c r="H8" s="14">
        <f>G8/(G8+G9)</f>
        <v>0.76388888888888884</v>
      </c>
      <c r="I8" s="11">
        <v>104</v>
      </c>
      <c r="J8" s="14">
        <f>I8/(I8+I9)</f>
        <v>0.72222222222222221</v>
      </c>
      <c r="K8" s="11">
        <v>93</v>
      </c>
      <c r="L8" s="14">
        <f>K8/(K8+K9)</f>
        <v>0.65492957746478875</v>
      </c>
    </row>
    <row r="9" spans="1:13">
      <c r="A9" s="5" t="s">
        <v>32</v>
      </c>
      <c r="B9" s="9" t="s">
        <v>5</v>
      </c>
      <c r="C9" s="10">
        <v>26</v>
      </c>
      <c r="D9" s="14">
        <f>C9/(C8+C9)</f>
        <v>0.23008849557522124</v>
      </c>
      <c r="E9" s="10">
        <v>29</v>
      </c>
      <c r="F9" s="14">
        <f>E9/(E8+E9)</f>
        <v>0.24166666666666667</v>
      </c>
      <c r="G9" s="10">
        <v>34</v>
      </c>
      <c r="H9" s="14">
        <f>G9/(G8+G9)</f>
        <v>0.2361111111111111</v>
      </c>
      <c r="I9" s="10">
        <v>40</v>
      </c>
      <c r="J9" s="14">
        <f>I9/(I8+I9)</f>
        <v>0.27777777777777779</v>
      </c>
      <c r="K9" s="10">
        <v>49</v>
      </c>
      <c r="L9" s="14">
        <f>K9/(K8+K9)</f>
        <v>0.34507042253521125</v>
      </c>
    </row>
    <row r="10" spans="1:13">
      <c r="A10" s="5" t="s">
        <v>2</v>
      </c>
      <c r="B10" s="5" t="s">
        <v>4</v>
      </c>
      <c r="C10" s="7">
        <v>2470</v>
      </c>
      <c r="D10" s="14">
        <f>C10/(C10+C11)</f>
        <v>0.46013412816691507</v>
      </c>
      <c r="E10" s="7">
        <v>2554</v>
      </c>
      <c r="F10" s="14">
        <f>E10/(E10+E11)</f>
        <v>0.45203539823008848</v>
      </c>
      <c r="G10" s="7">
        <v>2784</v>
      </c>
      <c r="H10" s="14">
        <f>G10/(G10+G11)</f>
        <v>0.47066779374471684</v>
      </c>
      <c r="I10" s="7">
        <v>2935</v>
      </c>
      <c r="J10" s="14">
        <f>I10/(I10+I11)</f>
        <v>0.46388493756914811</v>
      </c>
      <c r="K10" s="7">
        <v>2931</v>
      </c>
      <c r="L10" s="14">
        <f>K10/(K10+K11)</f>
        <v>0.4636924537256763</v>
      </c>
    </row>
    <row r="11" spans="1:13">
      <c r="A11" s="5" t="s">
        <v>2</v>
      </c>
      <c r="B11" s="5" t="s">
        <v>5</v>
      </c>
      <c r="C11" s="7">
        <v>2898</v>
      </c>
      <c r="D11" s="14">
        <f>C11/(C10+C11)</f>
        <v>0.53986587183308499</v>
      </c>
      <c r="E11" s="7">
        <v>3096</v>
      </c>
      <c r="F11" s="14">
        <f>E11/(E10+E11)</f>
        <v>0.54796460176991146</v>
      </c>
      <c r="G11" s="7">
        <v>3131</v>
      </c>
      <c r="H11" s="14">
        <f>G11/(G10+G11)</f>
        <v>0.52933220625528321</v>
      </c>
      <c r="I11" s="7">
        <v>3392</v>
      </c>
      <c r="J11" s="14">
        <f>I11/(I10+I11)</f>
        <v>0.53611506243085194</v>
      </c>
      <c r="K11" s="7">
        <v>3390</v>
      </c>
      <c r="L11" s="14">
        <f>K11/(K10+K11)</f>
        <v>0.53630754627432364</v>
      </c>
    </row>
    <row r="15" spans="1:13">
      <c r="A15" s="8"/>
      <c r="B15" s="8"/>
      <c r="C15" s="8" t="s">
        <v>26</v>
      </c>
      <c r="D15" s="8" t="s">
        <v>27</v>
      </c>
      <c r="E15" s="8" t="s">
        <v>28</v>
      </c>
      <c r="F15" s="8" t="s">
        <v>30</v>
      </c>
      <c r="G15" s="8" t="s">
        <v>31</v>
      </c>
      <c r="I15" s="8" t="s">
        <v>26</v>
      </c>
      <c r="J15" s="8" t="s">
        <v>27</v>
      </c>
      <c r="K15" s="8" t="s">
        <v>28</v>
      </c>
      <c r="L15" s="8" t="s">
        <v>30</v>
      </c>
      <c r="M15" s="8" t="s">
        <v>31</v>
      </c>
    </row>
    <row r="16" spans="1:13">
      <c r="A16" s="5" t="s">
        <v>33</v>
      </c>
      <c r="B16" s="4" t="s">
        <v>4</v>
      </c>
      <c r="C16" s="14">
        <v>0.45991765560668441</v>
      </c>
      <c r="D16" s="14">
        <v>0.45314969519078802</v>
      </c>
      <c r="E16" s="14">
        <v>0.46806167400881055</v>
      </c>
      <c r="F16" s="14">
        <v>0.46957590657652121</v>
      </c>
      <c r="G16" s="14">
        <v>0.46443431741628688</v>
      </c>
      <c r="I16" s="11">
        <v>1899</v>
      </c>
      <c r="J16" s="11">
        <v>2007</v>
      </c>
      <c r="K16" s="11">
        <v>2125</v>
      </c>
      <c r="L16" s="11">
        <v>2292</v>
      </c>
      <c r="M16" s="11">
        <v>2344</v>
      </c>
    </row>
    <row r="17" spans="1:13">
      <c r="A17" s="5" t="s">
        <v>33</v>
      </c>
      <c r="B17" s="12" t="s">
        <v>5</v>
      </c>
      <c r="C17" s="14">
        <v>0.54008234439331559</v>
      </c>
      <c r="D17" s="14">
        <v>0.54685030480921204</v>
      </c>
      <c r="E17" s="14">
        <v>0.5319383259911894</v>
      </c>
      <c r="F17" s="14">
        <v>0.53042409342347885</v>
      </c>
      <c r="G17" s="14">
        <v>0.53556568258371307</v>
      </c>
      <c r="I17" s="13">
        <v>2230</v>
      </c>
      <c r="J17" s="13">
        <v>2422</v>
      </c>
      <c r="K17" s="13">
        <v>2415</v>
      </c>
      <c r="L17" s="13">
        <v>2589</v>
      </c>
      <c r="M17" s="13">
        <v>2703</v>
      </c>
    </row>
    <row r="18" spans="1:13">
      <c r="A18" s="5"/>
      <c r="B18" s="4"/>
      <c r="C18" s="14"/>
      <c r="D18" s="14"/>
      <c r="E18" s="14"/>
      <c r="F18" s="14"/>
      <c r="G18" s="14"/>
      <c r="I18" s="11"/>
      <c r="J18" s="11"/>
      <c r="K18" s="11"/>
      <c r="L18" s="11"/>
      <c r="M18" s="11"/>
    </row>
    <row r="19" spans="1:13">
      <c r="A19" s="5" t="s">
        <v>29</v>
      </c>
      <c r="B19" s="4" t="s">
        <v>4</v>
      </c>
      <c r="C19" s="14">
        <v>0.43703703703703706</v>
      </c>
      <c r="D19" s="14">
        <v>0.42499999999999999</v>
      </c>
      <c r="E19" s="14">
        <v>0.45589919816723939</v>
      </c>
      <c r="F19" s="14">
        <v>0.43304535637149028</v>
      </c>
      <c r="G19" s="14">
        <v>0.45593869731800768</v>
      </c>
      <c r="I19" s="11">
        <v>354</v>
      </c>
      <c r="J19" s="11">
        <v>340</v>
      </c>
      <c r="K19" s="11">
        <v>398</v>
      </c>
      <c r="L19" s="11">
        <v>401</v>
      </c>
      <c r="M19" s="11">
        <v>357</v>
      </c>
    </row>
    <row r="20" spans="1:13">
      <c r="A20" s="5" t="s">
        <v>29</v>
      </c>
      <c r="B20" s="12" t="s">
        <v>5</v>
      </c>
      <c r="C20" s="14">
        <v>0.562962962962963</v>
      </c>
      <c r="D20" s="14">
        <v>0.57499999999999996</v>
      </c>
      <c r="E20" s="14">
        <v>0.54410080183276055</v>
      </c>
      <c r="F20" s="14">
        <v>0.56695464362850967</v>
      </c>
      <c r="G20" s="14">
        <v>0.54406130268199238</v>
      </c>
      <c r="I20" s="13">
        <v>456</v>
      </c>
      <c r="J20" s="13">
        <v>460</v>
      </c>
      <c r="K20" s="13">
        <v>475</v>
      </c>
      <c r="L20" s="13">
        <v>525</v>
      </c>
      <c r="M20" s="13">
        <v>426</v>
      </c>
    </row>
    <row r="21" spans="1:13">
      <c r="A21" s="5"/>
      <c r="B21" s="4"/>
      <c r="C21" s="14"/>
      <c r="D21" s="14"/>
      <c r="E21" s="14"/>
      <c r="F21" s="14"/>
      <c r="G21" s="14"/>
      <c r="I21" s="11"/>
      <c r="J21" s="11"/>
      <c r="K21" s="11"/>
      <c r="L21" s="11"/>
      <c r="M21" s="11"/>
    </row>
    <row r="22" spans="1:13">
      <c r="A22" s="5" t="s">
        <v>3</v>
      </c>
      <c r="B22" s="4" t="s">
        <v>4</v>
      </c>
      <c r="C22" s="14">
        <v>0.41139240506329117</v>
      </c>
      <c r="D22" s="14">
        <v>0.38538205980066448</v>
      </c>
      <c r="E22" s="14">
        <v>0.42178770949720673</v>
      </c>
      <c r="F22" s="14">
        <v>0.36702127659574468</v>
      </c>
      <c r="G22" s="14">
        <v>0.39255014326647564</v>
      </c>
      <c r="I22" s="11">
        <v>130</v>
      </c>
      <c r="J22" s="11">
        <v>116</v>
      </c>
      <c r="K22" s="11">
        <v>151</v>
      </c>
      <c r="L22" s="11">
        <v>138</v>
      </c>
      <c r="M22" s="11">
        <v>137</v>
      </c>
    </row>
    <row r="23" spans="1:13">
      <c r="A23" s="5" t="s">
        <v>3</v>
      </c>
      <c r="B23" s="12" t="s">
        <v>5</v>
      </c>
      <c r="C23" s="14">
        <v>0.58860759493670889</v>
      </c>
      <c r="D23" s="14">
        <v>0.61461794019933558</v>
      </c>
      <c r="E23" s="14">
        <v>0.57821229050279332</v>
      </c>
      <c r="F23" s="14">
        <v>0.63297872340425532</v>
      </c>
      <c r="G23" s="14">
        <v>0.60744985673352436</v>
      </c>
      <c r="I23" s="13">
        <v>186</v>
      </c>
      <c r="J23" s="13">
        <v>185</v>
      </c>
      <c r="K23" s="13">
        <v>207</v>
      </c>
      <c r="L23" s="13">
        <v>238</v>
      </c>
      <c r="M23" s="13">
        <v>212</v>
      </c>
    </row>
    <row r="24" spans="1:13">
      <c r="A24" s="5"/>
      <c r="B24" s="4"/>
      <c r="C24" s="14"/>
      <c r="D24" s="14"/>
      <c r="E24" s="14"/>
      <c r="F24" s="14"/>
      <c r="G24" s="14"/>
      <c r="I24" s="11"/>
      <c r="J24" s="11"/>
      <c r="K24" s="11"/>
      <c r="L24" s="11"/>
      <c r="M24" s="11"/>
    </row>
    <row r="25" spans="1:13">
      <c r="A25" s="5" t="s">
        <v>32</v>
      </c>
      <c r="B25" s="4" t="s">
        <v>4</v>
      </c>
      <c r="C25" s="14">
        <v>0.76991150442477874</v>
      </c>
      <c r="D25" s="14">
        <v>0.7583333333333333</v>
      </c>
      <c r="E25" s="14">
        <v>0.76388888888888884</v>
      </c>
      <c r="F25" s="14">
        <v>0.72222222222222221</v>
      </c>
      <c r="G25" s="14">
        <v>0.65492957746478875</v>
      </c>
      <c r="I25" s="11">
        <v>87</v>
      </c>
      <c r="J25" s="11">
        <v>91</v>
      </c>
      <c r="K25" s="11">
        <v>110</v>
      </c>
      <c r="L25" s="11">
        <v>104</v>
      </c>
      <c r="M25" s="11">
        <v>93</v>
      </c>
    </row>
    <row r="26" spans="1:13">
      <c r="A26" s="5" t="s">
        <v>32</v>
      </c>
      <c r="B26" s="9" t="s">
        <v>5</v>
      </c>
      <c r="C26" s="14">
        <v>0.23008849557522124</v>
      </c>
      <c r="D26" s="14">
        <v>0.24166666666666667</v>
      </c>
      <c r="E26" s="14">
        <v>0.2361111111111111</v>
      </c>
      <c r="F26" s="14">
        <v>0.27777777777777779</v>
      </c>
      <c r="G26" s="14">
        <v>0.34507042253521125</v>
      </c>
      <c r="I26" s="10">
        <v>26</v>
      </c>
      <c r="J26" s="10">
        <v>29</v>
      </c>
      <c r="K26" s="10">
        <v>34</v>
      </c>
      <c r="L26" s="10">
        <v>40</v>
      </c>
      <c r="M26" s="10">
        <v>49</v>
      </c>
    </row>
    <row r="27" spans="1:13">
      <c r="A27" s="5"/>
      <c r="B27" s="4"/>
      <c r="C27" s="14"/>
      <c r="D27" s="14"/>
      <c r="E27" s="14"/>
      <c r="F27" s="14"/>
      <c r="G27" s="14"/>
      <c r="I27" s="11"/>
      <c r="J27" s="11"/>
      <c r="K27" s="11"/>
      <c r="L27" s="11"/>
      <c r="M27" s="11"/>
    </row>
    <row r="28" spans="1:13">
      <c r="A28" s="5" t="s">
        <v>2</v>
      </c>
      <c r="B28" s="5" t="s">
        <v>4</v>
      </c>
      <c r="C28" s="14">
        <v>0.46013412816691507</v>
      </c>
      <c r="D28" s="14">
        <v>0.45203539823008848</v>
      </c>
      <c r="E28" s="14">
        <v>0.47066779374471684</v>
      </c>
      <c r="F28" s="14">
        <v>0.46388493756914811</v>
      </c>
      <c r="G28" s="14">
        <v>0.4636924537256763</v>
      </c>
      <c r="I28" s="7">
        <v>2470</v>
      </c>
      <c r="J28" s="7">
        <v>2554</v>
      </c>
      <c r="K28" s="7">
        <v>2784</v>
      </c>
      <c r="L28" s="7">
        <v>2935</v>
      </c>
      <c r="M28" s="7">
        <v>2931</v>
      </c>
    </row>
    <row r="29" spans="1:13">
      <c r="A29" s="5" t="s">
        <v>2</v>
      </c>
      <c r="B29" s="5" t="s">
        <v>5</v>
      </c>
      <c r="C29" s="14">
        <v>0.53986587183308499</v>
      </c>
      <c r="D29" s="14">
        <v>0.54796460176991146</v>
      </c>
      <c r="E29" s="14">
        <v>0.52933220625528321</v>
      </c>
      <c r="F29" s="14">
        <v>0.53611506243085194</v>
      </c>
      <c r="G29" s="14">
        <v>0.53630754627432364</v>
      </c>
      <c r="I29" s="7">
        <v>2898</v>
      </c>
      <c r="J29" s="7">
        <v>3096</v>
      </c>
      <c r="K29" s="7">
        <v>3131</v>
      </c>
      <c r="L29" s="7">
        <v>3392</v>
      </c>
      <c r="M29" s="7">
        <v>3390</v>
      </c>
    </row>
    <row r="34" spans="1:13">
      <c r="A34" s="8"/>
      <c r="B34" s="46" t="s">
        <v>33</v>
      </c>
      <c r="C34" s="46"/>
      <c r="D34" s="15"/>
      <c r="E34" s="46" t="s">
        <v>29</v>
      </c>
      <c r="F34" s="46"/>
      <c r="G34" s="15"/>
      <c r="H34" s="46" t="s">
        <v>3</v>
      </c>
      <c r="I34" s="46"/>
      <c r="J34" s="46" t="s">
        <v>32</v>
      </c>
      <c r="K34" s="46"/>
      <c r="L34" s="46" t="s">
        <v>2</v>
      </c>
      <c r="M34" s="46"/>
    </row>
    <row r="35" spans="1:13">
      <c r="A35" s="8"/>
      <c r="B35" s="4" t="s">
        <v>4</v>
      </c>
      <c r="C35" s="12" t="s">
        <v>5</v>
      </c>
      <c r="D35" s="4"/>
      <c r="E35" s="4" t="s">
        <v>4</v>
      </c>
      <c r="F35" s="12" t="s">
        <v>5</v>
      </c>
      <c r="G35" s="4"/>
      <c r="H35" s="4" t="s">
        <v>4</v>
      </c>
      <c r="I35" s="12" t="s">
        <v>5</v>
      </c>
      <c r="J35" s="4" t="s">
        <v>4</v>
      </c>
      <c r="K35" s="9" t="s">
        <v>5</v>
      </c>
      <c r="L35" s="5" t="s">
        <v>4</v>
      </c>
      <c r="M35" s="5" t="s">
        <v>5</v>
      </c>
    </row>
    <row r="36" spans="1:13">
      <c r="A36" s="8" t="s">
        <v>26</v>
      </c>
      <c r="B36" s="14">
        <v>0.45991765560668441</v>
      </c>
      <c r="C36" s="14">
        <v>0.54008234439331559</v>
      </c>
      <c r="D36" s="14"/>
      <c r="E36" s="14">
        <v>0.43703703703703706</v>
      </c>
      <c r="F36" s="14">
        <v>0.562962962962963</v>
      </c>
      <c r="G36" s="14"/>
      <c r="H36" s="14">
        <v>0.41139240506329117</v>
      </c>
      <c r="I36" s="14">
        <v>0.58860759493670889</v>
      </c>
      <c r="J36" s="14">
        <v>0.76991150442477874</v>
      </c>
      <c r="K36" s="14">
        <v>0.23008849557522124</v>
      </c>
      <c r="L36" s="14">
        <v>0.46013412816691507</v>
      </c>
      <c r="M36" s="14">
        <v>0.53986587183308499</v>
      </c>
    </row>
    <row r="37" spans="1:13">
      <c r="A37" s="8" t="s">
        <v>27</v>
      </c>
      <c r="B37" s="14">
        <v>0.45314969519078802</v>
      </c>
      <c r="C37" s="14">
        <v>0.54685030480921204</v>
      </c>
      <c r="D37" s="14"/>
      <c r="E37" s="14">
        <v>0.42499999999999999</v>
      </c>
      <c r="F37" s="14">
        <v>0.57499999999999996</v>
      </c>
      <c r="G37" s="14"/>
      <c r="H37" s="14">
        <v>0.38538205980066448</v>
      </c>
      <c r="I37" s="14">
        <v>0.61461794019933558</v>
      </c>
      <c r="J37" s="14">
        <v>0.7583333333333333</v>
      </c>
      <c r="K37" s="14">
        <v>0.24166666666666667</v>
      </c>
      <c r="L37" s="14">
        <v>0.45203539823008848</v>
      </c>
      <c r="M37" s="14">
        <v>0.54796460176991146</v>
      </c>
    </row>
    <row r="38" spans="1:13">
      <c r="A38" s="8" t="s">
        <v>28</v>
      </c>
      <c r="B38" s="14">
        <v>0.46806167400881055</v>
      </c>
      <c r="C38" s="14">
        <v>0.5319383259911894</v>
      </c>
      <c r="D38" s="14"/>
      <c r="E38" s="14">
        <v>0.45589919816723939</v>
      </c>
      <c r="F38" s="14">
        <v>0.54410080183276055</v>
      </c>
      <c r="G38" s="14"/>
      <c r="H38" s="14">
        <v>0.42178770949720673</v>
      </c>
      <c r="I38" s="14">
        <v>0.57821229050279332</v>
      </c>
      <c r="J38" s="14">
        <v>0.76388888888888884</v>
      </c>
      <c r="K38" s="14">
        <v>0.2361111111111111</v>
      </c>
      <c r="L38" s="14">
        <v>0.47066779374471684</v>
      </c>
      <c r="M38" s="14">
        <v>0.52933220625528321</v>
      </c>
    </row>
    <row r="39" spans="1:13">
      <c r="A39" s="8" t="s">
        <v>30</v>
      </c>
      <c r="B39" s="14">
        <v>0.46957590657652121</v>
      </c>
      <c r="C39" s="14">
        <v>0.53042409342347885</v>
      </c>
      <c r="D39" s="14"/>
      <c r="E39" s="14">
        <v>0.43304535637149028</v>
      </c>
      <c r="F39" s="14">
        <v>0.56695464362850967</v>
      </c>
      <c r="G39" s="14"/>
      <c r="H39" s="14">
        <v>0.36702127659574468</v>
      </c>
      <c r="I39" s="14">
        <v>0.63297872340425532</v>
      </c>
      <c r="J39" s="14">
        <v>0.72222222222222221</v>
      </c>
      <c r="K39" s="14">
        <v>0.27777777777777779</v>
      </c>
      <c r="L39" s="14">
        <v>0.46388493756914811</v>
      </c>
      <c r="M39" s="14">
        <v>0.53611506243085194</v>
      </c>
    </row>
    <row r="40" spans="1:13">
      <c r="A40" s="8" t="s">
        <v>31</v>
      </c>
      <c r="B40" s="14">
        <v>0.46443431741628688</v>
      </c>
      <c r="C40" s="14">
        <v>0.53556568258371307</v>
      </c>
      <c r="D40" s="14"/>
      <c r="E40" s="14">
        <v>0.45593869731800768</v>
      </c>
      <c r="F40" s="14">
        <v>0.54406130268199238</v>
      </c>
      <c r="G40" s="14"/>
      <c r="H40" s="14">
        <v>0.39255014326647564</v>
      </c>
      <c r="I40" s="14">
        <v>0.60744985673352436</v>
      </c>
      <c r="J40" s="14">
        <v>0.65492957746478875</v>
      </c>
      <c r="K40" s="14">
        <v>0.34507042253521125</v>
      </c>
      <c r="L40" s="14">
        <v>0.4636924537256763</v>
      </c>
      <c r="M40" s="14">
        <v>0.53630754627432364</v>
      </c>
    </row>
    <row r="64" spans="2:14">
      <c r="B64" s="8"/>
      <c r="C64" s="8"/>
      <c r="D64" s="8" t="s">
        <v>26</v>
      </c>
      <c r="E64" s="8" t="s">
        <v>27</v>
      </c>
      <c r="F64" s="8" t="s">
        <v>28</v>
      </c>
      <c r="G64" s="8" t="s">
        <v>30</v>
      </c>
      <c r="H64" s="8" t="s">
        <v>31</v>
      </c>
      <c r="J64" s="8" t="s">
        <v>26</v>
      </c>
      <c r="K64" s="8" t="s">
        <v>27</v>
      </c>
      <c r="L64" s="8" t="s">
        <v>28</v>
      </c>
      <c r="M64" s="8" t="s">
        <v>30</v>
      </c>
      <c r="N64" s="8" t="s">
        <v>31</v>
      </c>
    </row>
    <row r="65" spans="1:14">
      <c r="A65" s="4"/>
      <c r="B65" s="5" t="s">
        <v>33</v>
      </c>
      <c r="C65" s="4" t="s">
        <v>4</v>
      </c>
      <c r="D65" s="14">
        <v>0.45991765560668441</v>
      </c>
      <c r="E65" s="14">
        <v>0.45314969519078802</v>
      </c>
      <c r="F65" s="14">
        <v>0.46806167400881055</v>
      </c>
      <c r="G65" s="14">
        <v>0.46957590657652121</v>
      </c>
      <c r="H65" s="14">
        <v>0.46443431741628688</v>
      </c>
      <c r="J65" s="11">
        <v>1899</v>
      </c>
      <c r="K65" s="11">
        <v>2007</v>
      </c>
      <c r="L65" s="11">
        <v>2125</v>
      </c>
      <c r="M65" s="11">
        <v>2292</v>
      </c>
      <c r="N65" s="11">
        <v>2344</v>
      </c>
    </row>
    <row r="66" spans="1:14">
      <c r="A66" s="12"/>
      <c r="B66" s="5" t="s">
        <v>33</v>
      </c>
      <c r="C66" s="12" t="s">
        <v>5</v>
      </c>
      <c r="D66" s="14">
        <v>0.54008234439331559</v>
      </c>
      <c r="E66" s="14">
        <v>0.54685030480921204</v>
      </c>
      <c r="F66" s="14">
        <v>0.5319383259911894</v>
      </c>
      <c r="G66" s="14">
        <v>0.53042409342347885</v>
      </c>
      <c r="H66" s="14">
        <v>0.53556568258371307</v>
      </c>
      <c r="J66" s="13">
        <v>2230</v>
      </c>
      <c r="K66" s="13">
        <v>2422</v>
      </c>
      <c r="L66" s="13">
        <v>2415</v>
      </c>
      <c r="M66" s="13">
        <v>2589</v>
      </c>
      <c r="N66" s="13">
        <v>2703</v>
      </c>
    </row>
    <row r="67" spans="1:14">
      <c r="A67" s="4"/>
      <c r="B67" s="5"/>
      <c r="C67" s="4"/>
      <c r="D67" s="14"/>
      <c r="E67" s="14"/>
      <c r="F67" s="14"/>
      <c r="G67" s="14"/>
      <c r="H67" s="14"/>
      <c r="J67" s="11"/>
      <c r="K67" s="11"/>
      <c r="L67" s="11"/>
      <c r="M67" s="11"/>
      <c r="N67" s="11"/>
    </row>
    <row r="68" spans="1:14">
      <c r="A68" s="4"/>
      <c r="B68" s="5" t="s">
        <v>29</v>
      </c>
      <c r="C68" s="4" t="s">
        <v>4</v>
      </c>
      <c r="D68" s="14">
        <v>0.43703703703703706</v>
      </c>
      <c r="E68" s="14">
        <v>0.42499999999999999</v>
      </c>
      <c r="F68" s="14">
        <v>0.45589919816723939</v>
      </c>
      <c r="G68" s="14">
        <v>0.43304535637149028</v>
      </c>
      <c r="H68" s="14">
        <v>0.45593869731800768</v>
      </c>
      <c r="J68" s="11">
        <v>354</v>
      </c>
      <c r="K68" s="11">
        <v>340</v>
      </c>
      <c r="L68" s="11">
        <v>398</v>
      </c>
      <c r="M68" s="11">
        <v>401</v>
      </c>
      <c r="N68" s="11">
        <v>357</v>
      </c>
    </row>
    <row r="69" spans="1:14">
      <c r="A69" s="12"/>
      <c r="B69" s="5" t="s">
        <v>29</v>
      </c>
      <c r="C69" s="12" t="s">
        <v>5</v>
      </c>
      <c r="D69" s="14">
        <v>0.562962962962963</v>
      </c>
      <c r="E69" s="14">
        <v>0.57499999999999996</v>
      </c>
      <c r="F69" s="14">
        <v>0.54410080183276055</v>
      </c>
      <c r="G69" s="14">
        <v>0.56695464362850967</v>
      </c>
      <c r="H69" s="14">
        <v>0.54406130268199238</v>
      </c>
      <c r="J69" s="13">
        <v>456</v>
      </c>
      <c r="K69" s="13">
        <v>460</v>
      </c>
      <c r="L69" s="13">
        <v>475</v>
      </c>
      <c r="M69" s="13">
        <v>525</v>
      </c>
      <c r="N69" s="13">
        <v>426</v>
      </c>
    </row>
    <row r="70" spans="1:14">
      <c r="A70" s="4"/>
      <c r="B70" s="5"/>
      <c r="C70" s="4"/>
      <c r="D70" s="14"/>
      <c r="E70" s="14"/>
      <c r="F70" s="14"/>
      <c r="G70" s="14"/>
      <c r="H70" s="14"/>
      <c r="J70" s="11"/>
      <c r="K70" s="11"/>
      <c r="L70" s="11"/>
      <c r="M70" s="11"/>
      <c r="N70" s="11"/>
    </row>
    <row r="71" spans="1:14">
      <c r="A71" s="4"/>
      <c r="B71" s="5" t="s">
        <v>3</v>
      </c>
      <c r="C71" s="4" t="s">
        <v>4</v>
      </c>
      <c r="D71" s="14">
        <v>0.41139240506329117</v>
      </c>
      <c r="E71" s="14">
        <v>0.38538205980066448</v>
      </c>
      <c r="F71" s="14">
        <v>0.42178770949720673</v>
      </c>
      <c r="G71" s="14">
        <v>0.36702127659574468</v>
      </c>
      <c r="H71" s="14">
        <v>0.39255014326647564</v>
      </c>
      <c r="J71" s="11">
        <v>130</v>
      </c>
      <c r="K71" s="11">
        <v>116</v>
      </c>
      <c r="L71" s="11">
        <v>151</v>
      </c>
      <c r="M71" s="11">
        <v>138</v>
      </c>
      <c r="N71" s="11">
        <v>137</v>
      </c>
    </row>
    <row r="72" spans="1:14">
      <c r="A72" s="12"/>
      <c r="B72" s="5" t="s">
        <v>3</v>
      </c>
      <c r="C72" s="12" t="s">
        <v>5</v>
      </c>
      <c r="D72" s="14">
        <v>0.58860759493670889</v>
      </c>
      <c r="E72" s="14">
        <v>0.61461794019933558</v>
      </c>
      <c r="F72" s="14">
        <v>0.57821229050279332</v>
      </c>
      <c r="G72" s="14">
        <v>0.63297872340425532</v>
      </c>
      <c r="H72" s="14">
        <v>0.60744985673352436</v>
      </c>
      <c r="J72" s="13">
        <v>186</v>
      </c>
      <c r="K72" s="13">
        <v>185</v>
      </c>
      <c r="L72" s="13">
        <v>207</v>
      </c>
      <c r="M72" s="13">
        <v>238</v>
      </c>
      <c r="N72" s="13">
        <v>212</v>
      </c>
    </row>
    <row r="73" spans="1:14">
      <c r="A73" s="4"/>
      <c r="B73" s="5"/>
      <c r="C73" s="4"/>
      <c r="D73" s="14"/>
      <c r="E73" s="14"/>
      <c r="F73" s="14"/>
      <c r="G73" s="14"/>
      <c r="H73" s="14"/>
      <c r="J73" s="11"/>
      <c r="K73" s="11"/>
      <c r="L73" s="11"/>
      <c r="M73" s="11"/>
      <c r="N73" s="11"/>
    </row>
    <row r="74" spans="1:14">
      <c r="A74" s="4"/>
      <c r="B74" s="5" t="s">
        <v>32</v>
      </c>
      <c r="C74" s="4" t="s">
        <v>4</v>
      </c>
      <c r="D74" s="14">
        <v>0.76991150442477874</v>
      </c>
      <c r="E74" s="14">
        <v>0.7583333333333333</v>
      </c>
      <c r="F74" s="14">
        <v>0.76388888888888884</v>
      </c>
      <c r="G74" s="14">
        <v>0.72222222222222221</v>
      </c>
      <c r="H74" s="14">
        <v>0.65492957746478875</v>
      </c>
      <c r="J74" s="11">
        <v>87</v>
      </c>
      <c r="K74" s="11">
        <v>91</v>
      </c>
      <c r="L74" s="11">
        <v>110</v>
      </c>
      <c r="M74" s="11">
        <v>104</v>
      </c>
      <c r="N74" s="11">
        <v>93</v>
      </c>
    </row>
    <row r="75" spans="1:14">
      <c r="A75" s="9"/>
      <c r="B75" s="5" t="s">
        <v>32</v>
      </c>
      <c r="C75" s="9" t="s">
        <v>5</v>
      </c>
      <c r="D75" s="14">
        <v>0.23008849557522124</v>
      </c>
      <c r="E75" s="14">
        <v>0.24166666666666667</v>
      </c>
      <c r="F75" s="14">
        <v>0.2361111111111111</v>
      </c>
      <c r="G75" s="14">
        <v>0.27777777777777779</v>
      </c>
      <c r="H75" s="14">
        <v>0.34507042253521125</v>
      </c>
      <c r="J75" s="10">
        <v>26</v>
      </c>
      <c r="K75" s="10">
        <v>29</v>
      </c>
      <c r="L75" s="10">
        <v>34</v>
      </c>
      <c r="M75" s="10">
        <v>40</v>
      </c>
      <c r="N75" s="10">
        <v>49</v>
      </c>
    </row>
    <row r="76" spans="1:14">
      <c r="A76" s="4"/>
      <c r="B76" s="5"/>
      <c r="C76" s="4"/>
      <c r="D76" s="14"/>
      <c r="E76" s="14"/>
      <c r="F76" s="14"/>
      <c r="G76" s="14"/>
      <c r="H76" s="14"/>
      <c r="J76" s="11"/>
      <c r="K76" s="11"/>
      <c r="L76" s="11"/>
      <c r="M76" s="11"/>
      <c r="N76" s="11"/>
    </row>
    <row r="77" spans="1:14">
      <c r="A77" s="5"/>
      <c r="B77" s="5" t="s">
        <v>2</v>
      </c>
      <c r="C77" s="5" t="s">
        <v>4</v>
      </c>
      <c r="D77" s="14">
        <v>0.46013412816691507</v>
      </c>
      <c r="E77" s="14">
        <v>0.45203539823008848</v>
      </c>
      <c r="F77" s="14">
        <v>0.47066779374471684</v>
      </c>
      <c r="G77" s="14">
        <v>0.46388493756914811</v>
      </c>
      <c r="H77" s="14">
        <v>0.4636924537256763</v>
      </c>
      <c r="J77" s="7">
        <v>2470</v>
      </c>
      <c r="K77" s="7">
        <v>2554</v>
      </c>
      <c r="L77" s="7">
        <v>2784</v>
      </c>
      <c r="M77" s="7">
        <v>2935</v>
      </c>
      <c r="N77" s="7">
        <v>2931</v>
      </c>
    </row>
    <row r="78" spans="1:14">
      <c r="A78" s="5"/>
      <c r="B78" s="5" t="s">
        <v>2</v>
      </c>
      <c r="C78" s="5" t="s">
        <v>5</v>
      </c>
      <c r="D78" s="14">
        <v>0.53986587183308499</v>
      </c>
      <c r="E78" s="14">
        <v>0.54796460176991146</v>
      </c>
      <c r="F78" s="14">
        <v>0.52933220625528321</v>
      </c>
      <c r="G78" s="14">
        <v>0.53611506243085194</v>
      </c>
      <c r="H78" s="14">
        <v>0.53630754627432364</v>
      </c>
      <c r="J78" s="7">
        <v>2898</v>
      </c>
      <c r="K78" s="7">
        <v>3096</v>
      </c>
      <c r="L78" s="7">
        <v>3131</v>
      </c>
      <c r="M78" s="7">
        <v>3392</v>
      </c>
      <c r="N78" s="7">
        <v>3390</v>
      </c>
    </row>
    <row r="85" spans="2:14">
      <c r="D85" s="16" t="s">
        <v>4</v>
      </c>
      <c r="J85" s="16" t="s">
        <v>5</v>
      </c>
    </row>
    <row r="86" spans="2:14">
      <c r="B86" s="8"/>
      <c r="C86" s="8"/>
      <c r="D86" s="8" t="s">
        <v>26</v>
      </c>
      <c r="E86" s="8" t="s">
        <v>27</v>
      </c>
      <c r="F86" s="8" t="s">
        <v>28</v>
      </c>
      <c r="G86" s="8" t="s">
        <v>30</v>
      </c>
      <c r="H86" s="8" t="s">
        <v>31</v>
      </c>
      <c r="J86" s="8" t="s">
        <v>26</v>
      </c>
      <c r="K86" s="8" t="s">
        <v>27</v>
      </c>
      <c r="L86" s="8" t="s">
        <v>28</v>
      </c>
      <c r="M86" s="8" t="s">
        <v>30</v>
      </c>
      <c r="N86" s="8" t="s">
        <v>31</v>
      </c>
    </row>
    <row r="87" spans="2:14">
      <c r="B87" s="5" t="s">
        <v>33</v>
      </c>
      <c r="C87" s="4" t="s">
        <v>4</v>
      </c>
      <c r="D87" s="14">
        <v>0.45991765560668441</v>
      </c>
      <c r="E87" s="14">
        <v>0.45314969519078802</v>
      </c>
      <c r="F87" s="14">
        <v>0.46806167400881055</v>
      </c>
      <c r="G87" s="14">
        <v>0.46957590657652121</v>
      </c>
      <c r="H87" s="14">
        <v>0.46443431741628688</v>
      </c>
      <c r="I87" s="12" t="s">
        <v>5</v>
      </c>
      <c r="J87" s="14">
        <v>0.54008234439331559</v>
      </c>
      <c r="K87" s="14">
        <v>0.54685030480921204</v>
      </c>
      <c r="L87" s="14">
        <v>0.5319383259911894</v>
      </c>
      <c r="M87" s="14">
        <v>0.53042409342347885</v>
      </c>
      <c r="N87" s="14">
        <v>0.53556568258371307</v>
      </c>
    </row>
    <row r="88" spans="2:14">
      <c r="B88" s="5" t="s">
        <v>29</v>
      </c>
      <c r="C88" s="4" t="s">
        <v>4</v>
      </c>
      <c r="D88" s="14">
        <v>0.43703703703703706</v>
      </c>
      <c r="E88" s="14">
        <v>0.42499999999999999</v>
      </c>
      <c r="F88" s="14">
        <v>0.45589919816723939</v>
      </c>
      <c r="G88" s="14">
        <v>0.43304535637149028</v>
      </c>
      <c r="H88" s="14">
        <v>0.45593869731800768</v>
      </c>
      <c r="I88" s="12" t="s">
        <v>5</v>
      </c>
      <c r="J88" s="14">
        <v>0.562962962962963</v>
      </c>
      <c r="K88" s="14">
        <v>0.57499999999999996</v>
      </c>
      <c r="L88" s="14">
        <v>0.54410080183276055</v>
      </c>
      <c r="M88" s="14">
        <v>0.56695464362850967</v>
      </c>
      <c r="N88" s="14">
        <v>0.54406130268199238</v>
      </c>
    </row>
    <row r="89" spans="2:14">
      <c r="B89" s="5" t="s">
        <v>3</v>
      </c>
      <c r="C89" s="4" t="s">
        <v>4</v>
      </c>
      <c r="D89" s="14">
        <v>0.41139240506329117</v>
      </c>
      <c r="E89" s="14">
        <v>0.38538205980066448</v>
      </c>
      <c r="F89" s="14">
        <v>0.42178770949720673</v>
      </c>
      <c r="G89" s="14">
        <v>0.36702127659574468</v>
      </c>
      <c r="H89" s="14">
        <v>0.39255014326647564</v>
      </c>
      <c r="I89" s="12" t="s">
        <v>5</v>
      </c>
      <c r="J89" s="14">
        <v>0.58860759493670889</v>
      </c>
      <c r="K89" s="14">
        <v>0.61461794019933558</v>
      </c>
      <c r="L89" s="14">
        <v>0.57821229050279332</v>
      </c>
      <c r="M89" s="14">
        <v>0.63297872340425532</v>
      </c>
      <c r="N89" s="14">
        <v>0.60744985673352436</v>
      </c>
    </row>
    <row r="90" spans="2:14">
      <c r="B90" s="5" t="s">
        <v>32</v>
      </c>
      <c r="C90" s="4" t="s">
        <v>4</v>
      </c>
      <c r="D90" s="14">
        <v>0.76991150442477874</v>
      </c>
      <c r="E90" s="14">
        <v>0.7583333333333333</v>
      </c>
      <c r="F90" s="14">
        <v>0.76388888888888884</v>
      </c>
      <c r="G90" s="14">
        <v>0.72222222222222221</v>
      </c>
      <c r="H90" s="14">
        <v>0.65492957746478875</v>
      </c>
      <c r="I90" s="9" t="s">
        <v>5</v>
      </c>
      <c r="J90" s="14">
        <v>0.23008849557522124</v>
      </c>
      <c r="K90" s="14">
        <v>0.24166666666666667</v>
      </c>
      <c r="L90" s="14">
        <v>0.2361111111111111</v>
      </c>
      <c r="M90" s="14">
        <v>0.27777777777777779</v>
      </c>
      <c r="N90" s="14">
        <v>0.34507042253521125</v>
      </c>
    </row>
    <row r="91" spans="2:14">
      <c r="B91" s="5" t="s">
        <v>2</v>
      </c>
      <c r="C91" s="5" t="s">
        <v>4</v>
      </c>
      <c r="D91" s="14">
        <v>0.46013412816691507</v>
      </c>
      <c r="E91" s="14">
        <v>0.45203539823008848</v>
      </c>
      <c r="F91" s="14">
        <v>0.47066779374471684</v>
      </c>
      <c r="G91" s="14">
        <v>0.46388493756914811</v>
      </c>
      <c r="H91" s="14">
        <v>0.4636924537256763</v>
      </c>
      <c r="I91" s="5" t="s">
        <v>5</v>
      </c>
      <c r="J91" s="14">
        <v>0.53986587183308499</v>
      </c>
      <c r="K91" s="14">
        <v>0.54796460176991146</v>
      </c>
      <c r="L91" s="14">
        <v>0.52933220625528321</v>
      </c>
      <c r="M91" s="14">
        <v>0.53611506243085194</v>
      </c>
      <c r="N91" s="14">
        <v>0.53630754627432364</v>
      </c>
    </row>
    <row r="97" spans="1:12">
      <c r="B97" s="45" t="s">
        <v>4</v>
      </c>
      <c r="C97" s="45"/>
      <c r="D97" s="45"/>
      <c r="E97" s="45"/>
      <c r="F97" s="45"/>
      <c r="H97" s="45" t="s">
        <v>5</v>
      </c>
      <c r="I97" s="45"/>
      <c r="J97" s="45"/>
      <c r="K97" s="45"/>
      <c r="L97" s="45"/>
    </row>
    <row r="98" spans="1:12">
      <c r="A98" s="8"/>
      <c r="B98" s="8" t="s">
        <v>26</v>
      </c>
      <c r="C98" s="8" t="s">
        <v>27</v>
      </c>
      <c r="D98" s="8" t="s">
        <v>28</v>
      </c>
      <c r="E98" s="8" t="s">
        <v>30</v>
      </c>
      <c r="F98" s="8" t="s">
        <v>31</v>
      </c>
      <c r="H98" s="8" t="s">
        <v>26</v>
      </c>
      <c r="I98" s="8" t="s">
        <v>27</v>
      </c>
      <c r="J98" s="8" t="s">
        <v>28</v>
      </c>
      <c r="K98" s="8" t="s">
        <v>30</v>
      </c>
      <c r="L98" s="8" t="s">
        <v>31</v>
      </c>
    </row>
    <row r="99" spans="1:12">
      <c r="A99" s="5" t="s">
        <v>33</v>
      </c>
      <c r="B99" s="14">
        <v>0.45991765560668441</v>
      </c>
      <c r="C99" s="14">
        <v>0.45314969519078802</v>
      </c>
      <c r="D99" s="14">
        <v>0.46806167400881055</v>
      </c>
      <c r="E99" s="14">
        <v>0.46957590657652121</v>
      </c>
      <c r="F99" s="14">
        <v>0.46443431741628688</v>
      </c>
      <c r="G99" s="12"/>
      <c r="H99" s="14">
        <v>0.54008234439331559</v>
      </c>
      <c r="I99" s="14">
        <v>0.54685030480921204</v>
      </c>
      <c r="J99" s="14">
        <v>0.5319383259911894</v>
      </c>
      <c r="K99" s="14">
        <v>0.53042409342347885</v>
      </c>
      <c r="L99" s="14">
        <v>0.53556568258371307</v>
      </c>
    </row>
    <row r="100" spans="1:12">
      <c r="A100" s="5" t="s">
        <v>29</v>
      </c>
      <c r="B100" s="14">
        <v>0.43703703703703706</v>
      </c>
      <c r="C100" s="14">
        <v>0.42499999999999999</v>
      </c>
      <c r="D100" s="14">
        <v>0.45589919816723939</v>
      </c>
      <c r="E100" s="14">
        <v>0.43304535637149028</v>
      </c>
      <c r="F100" s="14">
        <v>0.45593869731800768</v>
      </c>
      <c r="G100" s="12"/>
      <c r="H100" s="14">
        <v>0.562962962962963</v>
      </c>
      <c r="I100" s="14">
        <v>0.57499999999999996</v>
      </c>
      <c r="J100" s="14">
        <v>0.54410080183276055</v>
      </c>
      <c r="K100" s="14">
        <v>0.56695464362850967</v>
      </c>
      <c r="L100" s="14">
        <v>0.54406130268199238</v>
      </c>
    </row>
    <row r="101" spans="1:12">
      <c r="A101" s="5" t="s">
        <v>3</v>
      </c>
      <c r="B101" s="14">
        <v>0.41139240506329117</v>
      </c>
      <c r="C101" s="14">
        <v>0.38538205980066448</v>
      </c>
      <c r="D101" s="14">
        <v>0.42178770949720673</v>
      </c>
      <c r="E101" s="14">
        <v>0.36702127659574468</v>
      </c>
      <c r="F101" s="14">
        <v>0.39255014326647564</v>
      </c>
      <c r="G101" s="12"/>
      <c r="H101" s="14">
        <v>0.58860759493670889</v>
      </c>
      <c r="I101" s="14">
        <v>0.61461794019933558</v>
      </c>
      <c r="J101" s="14">
        <v>0.57821229050279332</v>
      </c>
      <c r="K101" s="14">
        <v>0.63297872340425532</v>
      </c>
      <c r="L101" s="14">
        <v>0.60744985673352436</v>
      </c>
    </row>
    <row r="102" spans="1:12">
      <c r="A102" s="5" t="s">
        <v>32</v>
      </c>
      <c r="B102" s="14">
        <v>0.76991150442477874</v>
      </c>
      <c r="C102" s="14">
        <v>0.7583333333333333</v>
      </c>
      <c r="D102" s="14">
        <v>0.76388888888888884</v>
      </c>
      <c r="E102" s="14">
        <v>0.72222222222222221</v>
      </c>
      <c r="F102" s="14">
        <v>0.65492957746478875</v>
      </c>
      <c r="G102" s="9"/>
      <c r="H102" s="14">
        <v>0.23008849557522124</v>
      </c>
      <c r="I102" s="14">
        <v>0.24166666666666667</v>
      </c>
      <c r="J102" s="14">
        <v>0.2361111111111111</v>
      </c>
      <c r="K102" s="14">
        <v>0.27777777777777779</v>
      </c>
      <c r="L102" s="14">
        <v>0.34507042253521125</v>
      </c>
    </row>
    <row r="103" spans="1:12">
      <c r="A103" s="5" t="s">
        <v>2</v>
      </c>
      <c r="B103" s="14">
        <v>0.46013412816691507</v>
      </c>
      <c r="C103" s="14">
        <v>0.45203539823008848</v>
      </c>
      <c r="D103" s="14">
        <v>0.47066779374471684</v>
      </c>
      <c r="E103" s="14">
        <v>0.46388493756914811</v>
      </c>
      <c r="F103" s="14">
        <v>0.4636924537256763</v>
      </c>
      <c r="G103" s="5"/>
      <c r="H103" s="14">
        <v>0.53986587183308499</v>
      </c>
      <c r="I103" s="14">
        <v>0.54796460176991146</v>
      </c>
      <c r="J103" s="14">
        <v>0.52933220625528321</v>
      </c>
      <c r="K103" s="14">
        <v>0.53611506243085194</v>
      </c>
      <c r="L103" s="14">
        <v>0.53630754627432364</v>
      </c>
    </row>
  </sheetData>
  <mergeCells count="7">
    <mergeCell ref="B97:F97"/>
    <mergeCell ref="H97:L97"/>
    <mergeCell ref="B34:C34"/>
    <mergeCell ref="E34:F34"/>
    <mergeCell ref="H34:I34"/>
    <mergeCell ref="J34:K34"/>
    <mergeCell ref="L34:M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Degrees by Gender</vt:lpstr>
      <vt:lpstr>Sheet1</vt:lpstr>
      <vt:lpstr>Sheet1 (2)</vt:lpstr>
      <vt:lpstr>'Degrees by Gender'!Print_Area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Labianca, Julia R [I RES]</dc:creator>
  <cp:lastModifiedBy>Andringa, Chris [I RES]</cp:lastModifiedBy>
  <cp:lastPrinted>2019-09-25T22:05:48Z</cp:lastPrinted>
  <dcterms:created xsi:type="dcterms:W3CDTF">1999-12-13T21:42:22Z</dcterms:created>
  <dcterms:modified xsi:type="dcterms:W3CDTF">2024-11-08T16:01:55Z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-790991856</vt:i4>
  </property>
  <property fmtid="{D5CDD505-2E9C-101B-9397-08002B2CF9AE}" pid="3" name="_EmailSubject">
    <vt:lpwstr>Enrollment Data Needs</vt:lpwstr>
  </property>
  <property fmtid="{D5CDD505-2E9C-101B-9397-08002B2CF9AE}" pid="4" name="_AuthorEmail">
    <vt:lpwstr>mkmcdow@mail.adp.iastate.edu</vt:lpwstr>
  </property>
  <property fmtid="{D5CDD505-2E9C-101B-9397-08002B2CF9AE}" pid="5" name="_AuthorEmailDisplayName">
    <vt:lpwstr>McDowell, Marcia K [REC]</vt:lpwstr>
  </property>
  <property fmtid="{D5CDD505-2E9C-101B-9397-08002B2CF9AE}" pid="6" name="_ReviewingToolsShownOnce">
    <vt:lpwstr/>
  </property>
</Properties>
</file>