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7CC78D0D-457B-49D9-857B-DA18ED9E3C02}" xr6:coauthVersionLast="47" xr6:coauthVersionMax="47" xr10:uidLastSave="{00000000-0000-0000-0000-000000000000}"/>
  <bookViews>
    <workbookView xWindow="30225" yWindow="1425" windowWidth="16050" windowHeight="14655" xr2:uid="{00000000-000D-0000-FFFF-FFFF00000000}"/>
  </bookViews>
  <sheets>
    <sheet name="Enrollment by Gender &amp; College" sheetId="2" r:id="rId1"/>
    <sheet name="Data for Charts" sheetId="4" state="hidden" r:id="rId2"/>
  </sheets>
  <definedNames>
    <definedName name="_xlnm.Print_Area" localSheetId="0">'Enrollment by Gender &amp; College'!$A$1:$O$90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  <c r="B16" i="2"/>
  <c r="C28" i="4"/>
  <c r="B28" i="4"/>
  <c r="I14" i="2"/>
  <c r="J14" i="2" s="1"/>
  <c r="C12" i="4" l="1"/>
  <c r="B12" i="4"/>
  <c r="M13" i="2"/>
  <c r="L13" i="2"/>
  <c r="M14" i="2"/>
  <c r="L14" i="2"/>
  <c r="D14" i="2"/>
  <c r="E14" i="2" s="1"/>
  <c r="H16" i="2"/>
  <c r="G16" i="2"/>
  <c r="M12" i="2"/>
  <c r="M11" i="2"/>
  <c r="M10" i="2"/>
  <c r="M9" i="2"/>
  <c r="M8" i="2"/>
  <c r="M7" i="2"/>
  <c r="L12" i="2"/>
  <c r="L11" i="2"/>
  <c r="L10" i="2"/>
  <c r="L9" i="2"/>
  <c r="L8" i="2"/>
  <c r="L7" i="2"/>
  <c r="I15" i="2"/>
  <c r="J15" i="2" s="1"/>
  <c r="I13" i="2"/>
  <c r="J13" i="2" s="1"/>
  <c r="I12" i="2"/>
  <c r="J12" i="2" s="1"/>
  <c r="I11" i="2"/>
  <c r="J11" i="2" s="1"/>
  <c r="I10" i="2"/>
  <c r="J10" i="2" s="1"/>
  <c r="I9" i="2"/>
  <c r="I8" i="2"/>
  <c r="J8" i="2" s="1"/>
  <c r="I7" i="2"/>
  <c r="J7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l="1"/>
  <c r="D16" i="2"/>
  <c r="E16" i="2" s="1"/>
  <c r="N14" i="2"/>
  <c r="O14" i="2" s="1"/>
  <c r="N11" i="2"/>
  <c r="O11" i="2" s="1"/>
  <c r="N7" i="2"/>
  <c r="O7" i="2" s="1"/>
  <c r="N10" i="2"/>
  <c r="O10" i="2" s="1"/>
  <c r="N9" i="2"/>
  <c r="O9" i="2" s="1"/>
  <c r="N8" i="2"/>
  <c r="O8" i="2" s="1"/>
  <c r="I16" i="2"/>
  <c r="J16" i="2" s="1"/>
  <c r="N12" i="2"/>
  <c r="O12" i="2" s="1"/>
  <c r="J9" i="2"/>
  <c r="M15" i="2" l="1"/>
  <c r="L15" i="2"/>
  <c r="N15" i="2" l="1"/>
  <c r="O15" i="2" s="1"/>
  <c r="M16" i="2"/>
  <c r="N13" i="2"/>
  <c r="L16" i="2"/>
  <c r="O13" i="2" l="1"/>
  <c r="N16" i="2"/>
  <c r="O16" i="2" s="1"/>
</calcChain>
</file>

<file path=xl/sharedStrings.xml><?xml version="1.0" encoding="utf-8"?>
<sst xmlns="http://schemas.openxmlformats.org/spreadsheetml/2006/main" count="93" uniqueCount="36">
  <si>
    <t>Total</t>
  </si>
  <si>
    <t>College</t>
  </si>
  <si>
    <t>Men</t>
  </si>
  <si>
    <t>Women</t>
  </si>
  <si>
    <t>Business</t>
  </si>
  <si>
    <t>Design</t>
  </si>
  <si>
    <t>Engineering</t>
  </si>
  <si>
    <t>Enrollment: Gender by College and Level</t>
  </si>
  <si>
    <t>Agriculture and Life Sciences</t>
  </si>
  <si>
    <t>Liberal Arts and Sciences</t>
  </si>
  <si>
    <t xml:space="preserve">Undergraduate Enrollment: Gender by College </t>
  </si>
  <si>
    <t>Percent Women</t>
  </si>
  <si>
    <t>Interdepartmental Units and Undeclared</t>
  </si>
  <si>
    <r>
      <rPr>
        <vertAlign val="superscript"/>
        <sz val="9"/>
        <rFont val="Univers 55"/>
      </rPr>
      <t>2</t>
    </r>
    <r>
      <rPr>
        <sz val="8"/>
        <rFont val="Berkeley"/>
      </rPr>
      <t xml:space="preserve"> Beginning 2011, Post Docs are excluded in the Graduate or Total sections of this table.</t>
    </r>
  </si>
  <si>
    <r>
      <rPr>
        <vertAlign val="superscript"/>
        <sz val="9"/>
        <rFont val="Berkeley"/>
      </rPr>
      <t>3</t>
    </r>
    <r>
      <rPr>
        <sz val="8"/>
        <rFont val="Berkeley"/>
      </rPr>
      <t xml:space="preserve"> Vet Med Professional enrollment is not included in the totals for this table.</t>
    </r>
  </si>
  <si>
    <r>
      <t xml:space="preserve"> Undergraduate</t>
    </r>
    <r>
      <rPr>
        <vertAlign val="superscript"/>
        <sz val="9"/>
        <rFont val="Univers 55"/>
      </rPr>
      <t>1</t>
    </r>
  </si>
  <si>
    <r>
      <t>Graduate</t>
    </r>
    <r>
      <rPr>
        <vertAlign val="superscript"/>
        <sz val="9"/>
        <color theme="1"/>
        <rFont val="Univers 55"/>
      </rPr>
      <t>2</t>
    </r>
  </si>
  <si>
    <r>
      <t>Total</t>
    </r>
    <r>
      <rPr>
        <vertAlign val="superscript"/>
        <sz val="9"/>
        <color theme="1"/>
        <rFont val="Univers 55"/>
      </rPr>
      <t>1, 2, 3</t>
    </r>
  </si>
  <si>
    <t xml:space="preserve">---   </t>
  </si>
  <si>
    <r>
      <rPr>
        <vertAlign val="superscript"/>
        <sz val="9"/>
        <rFont val="Univers 55"/>
      </rPr>
      <t>1</t>
    </r>
    <r>
      <rPr>
        <sz val="8"/>
        <rFont val="Berkeley"/>
      </rPr>
      <t xml:space="preserve"> Beginning Fall 2018, Intensive English Orientation Program (IEOP) students are excluded from total enrollment.</t>
    </r>
  </si>
  <si>
    <t>Vet Med</t>
  </si>
  <si>
    <t xml:space="preserve"> Undergraduate</t>
  </si>
  <si>
    <t>Graduate</t>
  </si>
  <si>
    <t>Visiting Students</t>
  </si>
  <si>
    <r>
      <t>Visiting Students</t>
    </r>
    <r>
      <rPr>
        <b/>
        <vertAlign val="superscript"/>
        <sz val="8"/>
        <rFont val="Univers 55"/>
      </rPr>
      <t>4</t>
    </r>
  </si>
  <si>
    <t>Health and Human Sciences</t>
  </si>
  <si>
    <t>Office of Institutional Research (Source: Workday)</t>
  </si>
  <si>
    <t>Graduate Undeclared or Non-Degree</t>
  </si>
  <si>
    <r>
      <t>Graduate Undeclared or Non-Degree</t>
    </r>
    <r>
      <rPr>
        <b/>
        <vertAlign val="superscript"/>
        <sz val="8"/>
        <rFont val="Univers 55"/>
      </rPr>
      <t>5</t>
    </r>
  </si>
  <si>
    <r>
      <rPr>
        <vertAlign val="superscript"/>
        <sz val="8"/>
        <rFont val="Univers 55"/>
      </rPr>
      <t xml:space="preserve">5 </t>
    </r>
    <r>
      <rPr>
        <sz val="8"/>
        <rFont val="Univers 55"/>
      </rPr>
      <t>Beginning Fall 2024, students who were previously counted as interdepartmental are now counted in their colleges.</t>
    </r>
  </si>
  <si>
    <r>
      <rPr>
        <vertAlign val="superscript"/>
        <sz val="8"/>
        <rFont val="Univers 55"/>
      </rPr>
      <t>4</t>
    </r>
    <r>
      <rPr>
        <vertAlign val="superscript"/>
        <sz val="7"/>
        <rFont val="Univers 55"/>
        <family val="2"/>
      </rPr>
      <t xml:space="preserve"> </t>
    </r>
    <r>
      <rPr>
        <sz val="8"/>
        <rFont val="Berkeley"/>
      </rPr>
      <t>Beginning Fall 2024, Visiting Students are defined as non-degree students attending ISU through exchange programs, high school programs, or community college programs.</t>
    </r>
  </si>
  <si>
    <t xml:space="preserve">Fall 2025 Semester Headcount and Percent Women </t>
  </si>
  <si>
    <t>Last Updated: 9/19/2025</t>
  </si>
  <si>
    <t xml:space="preserve">Fall 2025 Semester Headcount and Percent Female </t>
  </si>
  <si>
    <r>
      <t>Vet Med</t>
    </r>
    <r>
      <rPr>
        <b/>
        <vertAlign val="superscript"/>
        <sz val="9"/>
        <rFont val="Univers 55"/>
      </rPr>
      <t>3</t>
    </r>
  </si>
  <si>
    <t xml:space="preserve">Fall 2025 Semester Headcount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</si>
</sst>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??0.0%"/>
  </numFmts>
  <fonts count="22">
    <font>
      <sz val="10"/>
      <name val="Univers 55"/>
    </font>
    <font>
      <sz val="10"/>
      <name val="Berkeley Italic"/>
    </font>
    <font>
      <b/>
      <sz val="14"/>
      <name val="Univers 55"/>
      <family val="2"/>
    </font>
    <font>
      <i/>
      <sz val="10"/>
      <name val="Berkeley"/>
      <family val="1"/>
    </font>
    <font>
      <b/>
      <sz val="8"/>
      <color theme="1"/>
      <name val="Univers 55"/>
    </font>
    <font>
      <b/>
      <i/>
      <sz val="7"/>
      <name val="Univers 45 Light"/>
    </font>
    <font>
      <b/>
      <sz val="7"/>
      <color theme="1"/>
      <name val="Univers 45 Light"/>
    </font>
    <font>
      <b/>
      <sz val="8"/>
      <name val="Univers 55"/>
    </font>
    <font>
      <sz val="8"/>
      <name val="Univers 55"/>
    </font>
    <font>
      <sz val="8"/>
      <name val="Berkeley"/>
    </font>
    <font>
      <sz val="8"/>
      <name val="Univers 55"/>
      <family val="2"/>
    </font>
    <font>
      <i/>
      <sz val="8"/>
      <name val="Univers 55"/>
      <family val="2"/>
    </font>
    <font>
      <vertAlign val="superscript"/>
      <sz val="9"/>
      <name val="Univers 55"/>
    </font>
    <font>
      <vertAlign val="superscript"/>
      <sz val="9"/>
      <color theme="1"/>
      <name val="Univers 55"/>
    </font>
    <font>
      <vertAlign val="superscript"/>
      <sz val="9"/>
      <name val="Berkeley"/>
    </font>
    <font>
      <sz val="8"/>
      <name val="Berkeley Italic"/>
    </font>
    <font>
      <b/>
      <i/>
      <sz val="8"/>
      <name val="Univers 55"/>
    </font>
    <font>
      <b/>
      <vertAlign val="superscript"/>
      <sz val="8"/>
      <name val="Univers 55"/>
    </font>
    <font>
      <sz val="7"/>
      <name val="Univers 55"/>
      <family val="2"/>
    </font>
    <font>
      <vertAlign val="superscript"/>
      <sz val="7"/>
      <name val="Univers 55"/>
      <family val="2"/>
    </font>
    <font>
      <vertAlign val="superscript"/>
      <sz val="8"/>
      <name val="Univers 55"/>
    </font>
    <font>
      <b/>
      <vertAlign val="superscript"/>
      <sz val="9"/>
      <name val="Univers 55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3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3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indent="3"/>
    </xf>
    <xf numFmtId="3" fontId="6" fillId="0" borderId="0" xfId="0" applyNumberFormat="1" applyFont="1"/>
    <xf numFmtId="164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164" fontId="11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0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10" fillId="0" borderId="0" xfId="0" quotePrefix="1" applyNumberFormat="1" applyFont="1" applyAlignment="1">
      <alignment horizontal="right" vertical="center"/>
    </xf>
    <xf numFmtId="3" fontId="10" fillId="2" borderId="1" xfId="0" quotePrefix="1" applyNumberFormat="1" applyFont="1" applyFill="1" applyBorder="1" applyAlignment="1">
      <alignment horizontal="right" vertical="center"/>
    </xf>
    <xf numFmtId="164" fontId="16" fillId="0" borderId="0" xfId="0" applyNumberFormat="1" applyFont="1" applyAlignment="1">
      <alignment horizontal="center" vertical="center"/>
    </xf>
    <xf numFmtId="3" fontId="10" fillId="0" borderId="0" xfId="0" quotePrefix="1" applyNumberFormat="1" applyFont="1" applyAlignment="1">
      <alignment horizontal="center" vertical="center"/>
    </xf>
    <xf numFmtId="3" fontId="10" fillId="2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right" vertical="center"/>
    </xf>
    <xf numFmtId="3" fontId="10" fillId="2" borderId="0" xfId="0" quotePrefix="1" applyNumberFormat="1" applyFont="1" applyFill="1" applyAlignment="1">
      <alignment horizontal="right" vertical="center"/>
    </xf>
    <xf numFmtId="3" fontId="10" fillId="2" borderId="3" xfId="0" quotePrefix="1" applyNumberFormat="1" applyFont="1" applyFill="1" applyBorder="1" applyAlignment="1">
      <alignment horizontal="right" vertical="center"/>
    </xf>
    <xf numFmtId="0" fontId="9" fillId="0" borderId="0" xfId="0" applyFont="1"/>
    <xf numFmtId="0" fontId="18" fillId="3" borderId="0" xfId="0" applyFont="1" applyFill="1" applyAlignment="1">
      <alignment horizontal="left" wrapText="1"/>
    </xf>
    <xf numFmtId="165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erkeley"/>
                <a:ea typeface="Berkeley"/>
                <a:cs typeface="Berkeley"/>
              </a:defRPr>
            </a:pPr>
            <a:r>
              <a:rPr lang="en-US" sz="1100"/>
              <a:t>Percent of Graduate Men and Women by College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9254910308278201"/>
          <c:y val="0.13999517918621893"/>
          <c:w val="0.45078044605332329"/>
          <c:h val="0.762857179599714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Charts'!$B$18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CE1126"/>
            </a:solidFill>
          </c:spPr>
          <c:invertIfNegative val="0"/>
          <c:cat>
            <c:strRef>
              <c:f>'Data for Charts'!$A$19:$A$28</c:f>
              <c:strCache>
                <c:ptCount val="10"/>
                <c:pt idx="0">
                  <c:v>Agriculture and Life Sciences</c:v>
                </c:pt>
                <c:pt idx="1">
                  <c:v>Business</c:v>
                </c:pt>
                <c:pt idx="2">
                  <c:v>Design</c:v>
                </c:pt>
                <c:pt idx="3">
                  <c:v>Engineering</c:v>
                </c:pt>
                <c:pt idx="4">
                  <c:v>Health and Human Sciences</c:v>
                </c:pt>
                <c:pt idx="5">
                  <c:v>Liberal Arts and Sciences</c:v>
                </c:pt>
                <c:pt idx="6">
                  <c:v>Vet Med</c:v>
                </c:pt>
                <c:pt idx="7">
                  <c:v>Visiting Students</c:v>
                </c:pt>
                <c:pt idx="8">
                  <c:v>Graduate Undeclared or Non-Degree</c:v>
                </c:pt>
                <c:pt idx="9">
                  <c:v>Total</c:v>
                </c:pt>
              </c:strCache>
            </c:strRef>
          </c:cat>
          <c:val>
            <c:numRef>
              <c:f>'Data for Charts'!$B$19:$B$28</c:f>
              <c:numCache>
                <c:formatCode>#,##0</c:formatCode>
                <c:ptCount val="10"/>
                <c:pt idx="0">
                  <c:v>276</c:v>
                </c:pt>
                <c:pt idx="1">
                  <c:v>291</c:v>
                </c:pt>
                <c:pt idx="2">
                  <c:v>68</c:v>
                </c:pt>
                <c:pt idx="3">
                  <c:v>840</c:v>
                </c:pt>
                <c:pt idx="4">
                  <c:v>131</c:v>
                </c:pt>
                <c:pt idx="5">
                  <c:v>623</c:v>
                </c:pt>
                <c:pt idx="6">
                  <c:v>58</c:v>
                </c:pt>
                <c:pt idx="7">
                  <c:v>17</c:v>
                </c:pt>
                <c:pt idx="8">
                  <c:v>16</c:v>
                </c:pt>
                <c:pt idx="9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E-4CD1-92F6-66E0D553BA6E}"/>
            </c:ext>
          </c:extLst>
        </c:ser>
        <c:ser>
          <c:idx val="1"/>
          <c:order val="1"/>
          <c:tx>
            <c:strRef>
              <c:f>'Data for Charts'!$C$18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2BF49"/>
            </a:solidFill>
          </c:spPr>
          <c:invertIfNegative val="0"/>
          <c:cat>
            <c:strRef>
              <c:f>'Data for Charts'!$A$19:$A$28</c:f>
              <c:strCache>
                <c:ptCount val="10"/>
                <c:pt idx="0">
                  <c:v>Agriculture and Life Sciences</c:v>
                </c:pt>
                <c:pt idx="1">
                  <c:v>Business</c:v>
                </c:pt>
                <c:pt idx="2">
                  <c:v>Design</c:v>
                </c:pt>
                <c:pt idx="3">
                  <c:v>Engineering</c:v>
                </c:pt>
                <c:pt idx="4">
                  <c:v>Health and Human Sciences</c:v>
                </c:pt>
                <c:pt idx="5">
                  <c:v>Liberal Arts and Sciences</c:v>
                </c:pt>
                <c:pt idx="6">
                  <c:v>Vet Med</c:v>
                </c:pt>
                <c:pt idx="7">
                  <c:v>Visiting Students</c:v>
                </c:pt>
                <c:pt idx="8">
                  <c:v>Graduate Undeclared or Non-Degree</c:v>
                </c:pt>
                <c:pt idx="9">
                  <c:v>Total</c:v>
                </c:pt>
              </c:strCache>
            </c:strRef>
          </c:cat>
          <c:val>
            <c:numRef>
              <c:f>'Data for Charts'!$C$19:$C$28</c:f>
              <c:numCache>
                <c:formatCode>#,##0</c:formatCode>
                <c:ptCount val="10"/>
                <c:pt idx="0">
                  <c:v>288</c:v>
                </c:pt>
                <c:pt idx="1">
                  <c:v>207</c:v>
                </c:pt>
                <c:pt idx="2">
                  <c:v>88</c:v>
                </c:pt>
                <c:pt idx="3">
                  <c:v>370</c:v>
                </c:pt>
                <c:pt idx="4">
                  <c:v>305</c:v>
                </c:pt>
                <c:pt idx="5">
                  <c:v>414</c:v>
                </c:pt>
                <c:pt idx="6">
                  <c:v>83</c:v>
                </c:pt>
                <c:pt idx="7">
                  <c:v>27</c:v>
                </c:pt>
                <c:pt idx="8">
                  <c:v>14</c:v>
                </c:pt>
                <c:pt idx="9">
                  <c:v>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E-4CD1-92F6-66E0D553B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80860664"/>
        <c:axId val="480861056"/>
      </c:barChart>
      <c:catAx>
        <c:axId val="480860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erkeley"/>
                <a:ea typeface="Berkeley"/>
                <a:cs typeface="Berkeley"/>
              </a:defRPr>
            </a:pPr>
            <a:endParaRPr lang="en-US"/>
          </a:p>
        </c:txPr>
        <c:crossAx val="480861056"/>
        <c:crossesAt val="0"/>
        <c:auto val="1"/>
        <c:lblAlgn val="ctr"/>
        <c:lblOffset val="100"/>
        <c:noMultiLvlLbl val="0"/>
      </c:catAx>
      <c:valAx>
        <c:axId val="48086105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Univers 45 Light" pitchFamily="34" charset="0"/>
                <a:ea typeface="Univers 55"/>
                <a:cs typeface="Univers 55"/>
              </a:defRPr>
            </a:pPr>
            <a:endParaRPr lang="en-US"/>
          </a:p>
        </c:txPr>
        <c:crossAx val="48086066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6974789915966388"/>
          <c:y val="0.47787748282368531"/>
          <c:w val="0.11554621848739496"/>
          <c:h val="0.11799444020337908"/>
        </c:manualLayout>
      </c:layout>
      <c:overlay val="0"/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Berkeley"/>
              <a:ea typeface="Berkeley"/>
              <a:cs typeface="Berkeley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1" r="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Berkeley"/>
                <a:ea typeface="Berkeley"/>
                <a:cs typeface="Berkeley"/>
              </a:defRPr>
            </a:pPr>
            <a:r>
              <a:rPr lang="en-US" sz="1400"/>
              <a:t>Undergraduate Enrollment: Gender by College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680040623062818E-2"/>
          <c:y val="0.14168380738122022"/>
          <c:w val="0.62910484179427317"/>
          <c:h val="0.7731064866891638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Charts'!$A$35</c:f>
              <c:strCache>
                <c:ptCount val="1"/>
                <c:pt idx="0">
                  <c:v>Agriculture and Life Sciences</c:v>
                </c:pt>
              </c:strCache>
            </c:strRef>
          </c:tx>
          <c:spPr>
            <a:solidFill>
              <a:srgbClr val="076D54"/>
            </a:solidFill>
          </c:spPr>
          <c:invertIfNegative val="0"/>
          <c:cat>
            <c:strRef>
              <c:f>'Data for Charts'!$B$34:$C$34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'Data for Charts'!$B$35:$C$35</c:f>
              <c:numCache>
                <c:formatCode>#,##0</c:formatCode>
                <c:ptCount val="2"/>
                <c:pt idx="0">
                  <c:v>1539</c:v>
                </c:pt>
                <c:pt idx="1">
                  <c:v>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2-43AC-914C-59D189333AE0}"/>
            </c:ext>
          </c:extLst>
        </c:ser>
        <c:ser>
          <c:idx val="1"/>
          <c:order val="1"/>
          <c:tx>
            <c:strRef>
              <c:f>'Data for Charts'!$A$36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rgbClr val="C4B796"/>
            </a:solidFill>
          </c:spPr>
          <c:invertIfNegative val="0"/>
          <c:cat>
            <c:strRef>
              <c:f>'Data for Charts'!$B$34:$C$34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'Data for Charts'!$B$36:$C$36</c:f>
              <c:numCache>
                <c:formatCode>#,##0</c:formatCode>
                <c:ptCount val="2"/>
                <c:pt idx="0">
                  <c:v>3179</c:v>
                </c:pt>
                <c:pt idx="1">
                  <c:v>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2-43AC-914C-59D189333AE0}"/>
            </c:ext>
          </c:extLst>
        </c:ser>
        <c:ser>
          <c:idx val="2"/>
          <c:order val="2"/>
          <c:tx>
            <c:strRef>
              <c:f>'Data for Charts'!$A$37</c:f>
              <c:strCache>
                <c:ptCount val="1"/>
                <c:pt idx="0">
                  <c:v>Design</c:v>
                </c:pt>
              </c:strCache>
            </c:strRef>
          </c:tx>
          <c:spPr>
            <a:solidFill>
              <a:srgbClr val="8499A5"/>
            </a:solidFill>
          </c:spPr>
          <c:invertIfNegative val="0"/>
          <c:cat>
            <c:strRef>
              <c:f>'Data for Charts'!$B$34:$C$34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'Data for Charts'!$B$37:$C$37</c:f>
              <c:numCache>
                <c:formatCode>#,##0</c:formatCode>
                <c:ptCount val="2"/>
                <c:pt idx="0">
                  <c:v>686</c:v>
                </c:pt>
                <c:pt idx="1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2-43AC-914C-59D189333AE0}"/>
            </c:ext>
          </c:extLst>
        </c:ser>
        <c:ser>
          <c:idx val="3"/>
          <c:order val="3"/>
          <c:tx>
            <c:strRef>
              <c:f>'Data for Charts'!$A$38</c:f>
              <c:strCache>
                <c:ptCount val="1"/>
                <c:pt idx="0">
                  <c:v>Engineering</c:v>
                </c:pt>
              </c:strCache>
            </c:strRef>
          </c:tx>
          <c:spPr>
            <a:solidFill>
              <a:srgbClr val="CE1126"/>
            </a:solidFill>
          </c:spPr>
          <c:invertIfNegative val="0"/>
          <c:cat>
            <c:strRef>
              <c:f>'Data for Charts'!$B$34:$C$34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'Data for Charts'!$B$38:$C$38</c:f>
              <c:numCache>
                <c:formatCode>#,##0</c:formatCode>
                <c:ptCount val="2"/>
                <c:pt idx="0">
                  <c:v>6061</c:v>
                </c:pt>
                <c:pt idx="1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42-43AC-914C-59D189333AE0}"/>
            </c:ext>
          </c:extLst>
        </c:ser>
        <c:ser>
          <c:idx val="4"/>
          <c:order val="4"/>
          <c:tx>
            <c:strRef>
              <c:f>'Data for Charts'!$A$39</c:f>
              <c:strCache>
                <c:ptCount val="1"/>
                <c:pt idx="0">
                  <c:v>Health and Human Sciences</c:v>
                </c:pt>
              </c:strCache>
            </c:strRef>
          </c:tx>
          <c:spPr>
            <a:solidFill>
              <a:srgbClr val="3A75C4"/>
            </a:solidFill>
          </c:spPr>
          <c:invertIfNegative val="0"/>
          <c:cat>
            <c:strRef>
              <c:f>'Data for Charts'!$B$34:$C$34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'Data for Charts'!$B$39:$C$39</c:f>
              <c:numCache>
                <c:formatCode>#,##0</c:formatCode>
                <c:ptCount val="2"/>
                <c:pt idx="0">
                  <c:v>682</c:v>
                </c:pt>
                <c:pt idx="1">
                  <c:v>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42-43AC-914C-59D189333AE0}"/>
            </c:ext>
          </c:extLst>
        </c:ser>
        <c:ser>
          <c:idx val="5"/>
          <c:order val="5"/>
          <c:tx>
            <c:strRef>
              <c:f>'Data for Charts'!$A$40</c:f>
              <c:strCache>
                <c:ptCount val="1"/>
                <c:pt idx="0">
                  <c:v>Liberal Arts and Sciences</c:v>
                </c:pt>
              </c:strCache>
            </c:strRef>
          </c:tx>
          <c:spPr>
            <a:solidFill>
              <a:srgbClr val="F2BF49"/>
            </a:solidFill>
          </c:spPr>
          <c:invertIfNegative val="0"/>
          <c:cat>
            <c:strRef>
              <c:f>'Data for Charts'!$B$34:$C$34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'Data for Charts'!$B$40:$C$40</c:f>
              <c:numCache>
                <c:formatCode>#,##0</c:formatCode>
                <c:ptCount val="2"/>
                <c:pt idx="0">
                  <c:v>2410</c:v>
                </c:pt>
                <c:pt idx="1">
                  <c:v>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42-43AC-914C-59D189333AE0}"/>
            </c:ext>
          </c:extLst>
        </c:ser>
        <c:ser>
          <c:idx val="6"/>
          <c:order val="6"/>
          <c:tx>
            <c:strRef>
              <c:f>'Data for Charts'!$A$41</c:f>
              <c:strCache>
                <c:ptCount val="1"/>
                <c:pt idx="0">
                  <c:v>Visiting Students</c:v>
                </c:pt>
              </c:strCache>
            </c:strRef>
          </c:tx>
          <c:invertIfNegative val="0"/>
          <c:cat>
            <c:strRef>
              <c:f>'Data for Charts'!$B$34:$C$34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'Data for Charts'!$B$41:$C$41</c:f>
              <c:numCache>
                <c:formatCode>#,##0</c:formatCode>
                <c:ptCount val="2"/>
                <c:pt idx="0">
                  <c:v>97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1-4AAD-98B0-84F73E96F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80861840"/>
        <c:axId val="480862232"/>
      </c:barChart>
      <c:catAx>
        <c:axId val="48086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Univers 45 Light" pitchFamily="34" charset="0"/>
                <a:ea typeface="Calibri"/>
                <a:cs typeface="Calibri"/>
              </a:defRPr>
            </a:pPr>
            <a:endParaRPr lang="en-US"/>
          </a:p>
        </c:txPr>
        <c:crossAx val="480862232"/>
        <c:crosses val="autoZero"/>
        <c:auto val="1"/>
        <c:lblAlgn val="ctr"/>
        <c:lblOffset val="100"/>
        <c:noMultiLvlLbl val="0"/>
      </c:catAx>
      <c:valAx>
        <c:axId val="4808622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Univers 45 Light" pitchFamily="34" charset="0"/>
                <a:ea typeface="Calibri"/>
                <a:cs typeface="Calibri"/>
              </a:defRPr>
            </a:pPr>
            <a:endParaRPr lang="en-US"/>
          </a:p>
        </c:txPr>
        <c:crossAx val="480861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978797907497428"/>
          <c:y val="0.15306126548322499"/>
          <c:w val="0.21197326029340768"/>
          <c:h val="0.43054567211571915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Berkeley"/>
              <a:ea typeface="Berkeley"/>
              <a:cs typeface="Berkele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erkeley"/>
                <a:ea typeface="Berkeley"/>
                <a:cs typeface="Berkeley"/>
              </a:defRPr>
            </a:pPr>
            <a:r>
              <a:rPr lang="en-US"/>
              <a:t>Percent of Undergraduate Men and Women by College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'Data for Charts'!$B$2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CE1126"/>
            </a:solidFill>
          </c:spPr>
          <c:invertIfNegative val="0"/>
          <c:cat>
            <c:strRef>
              <c:f>('Data for Charts'!$A$3:$A$9,'Data for Charts'!$A$12)</c:f>
              <c:strCache>
                <c:ptCount val="8"/>
                <c:pt idx="0">
                  <c:v>Agriculture and Life Sciences</c:v>
                </c:pt>
                <c:pt idx="1">
                  <c:v>Business</c:v>
                </c:pt>
                <c:pt idx="2">
                  <c:v>Design</c:v>
                </c:pt>
                <c:pt idx="3">
                  <c:v>Engineering</c:v>
                </c:pt>
                <c:pt idx="4">
                  <c:v>Health and Human Sciences</c:v>
                </c:pt>
                <c:pt idx="5">
                  <c:v>Liberal Arts and Sciences</c:v>
                </c:pt>
                <c:pt idx="6">
                  <c:v>Visiting Students</c:v>
                </c:pt>
                <c:pt idx="7">
                  <c:v>Total</c:v>
                </c:pt>
              </c:strCache>
            </c:strRef>
          </c:cat>
          <c:val>
            <c:numRef>
              <c:f>('Data for Charts'!$B$3:$B$9,'Data for Charts'!$B$12)</c:f>
              <c:numCache>
                <c:formatCode>#,##0</c:formatCode>
                <c:ptCount val="8"/>
                <c:pt idx="0">
                  <c:v>1539</c:v>
                </c:pt>
                <c:pt idx="1">
                  <c:v>3179</c:v>
                </c:pt>
                <c:pt idx="2">
                  <c:v>686</c:v>
                </c:pt>
                <c:pt idx="3">
                  <c:v>6061</c:v>
                </c:pt>
                <c:pt idx="4">
                  <c:v>682</c:v>
                </c:pt>
                <c:pt idx="5">
                  <c:v>2410</c:v>
                </c:pt>
                <c:pt idx="6">
                  <c:v>97</c:v>
                </c:pt>
                <c:pt idx="7">
                  <c:v>14654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3-41B2-9FBE-E57337A03520}"/>
            </c:ext>
          </c:extLst>
        </c:ser>
        <c:ser>
          <c:idx val="1"/>
          <c:order val="1"/>
          <c:tx>
            <c:strRef>
              <c:f>'Data for Charts'!$C$2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2BF49"/>
            </a:solidFill>
          </c:spPr>
          <c:invertIfNegative val="0"/>
          <c:cat>
            <c:strRef>
              <c:f>('Data for Charts'!$A$3:$A$9,'Data for Charts'!$A$12)</c:f>
              <c:strCache>
                <c:ptCount val="8"/>
                <c:pt idx="0">
                  <c:v>Agriculture and Life Sciences</c:v>
                </c:pt>
                <c:pt idx="1">
                  <c:v>Business</c:v>
                </c:pt>
                <c:pt idx="2">
                  <c:v>Design</c:v>
                </c:pt>
                <c:pt idx="3">
                  <c:v>Engineering</c:v>
                </c:pt>
                <c:pt idx="4">
                  <c:v>Health and Human Sciences</c:v>
                </c:pt>
                <c:pt idx="5">
                  <c:v>Liberal Arts and Sciences</c:v>
                </c:pt>
                <c:pt idx="6">
                  <c:v>Visiting Students</c:v>
                </c:pt>
                <c:pt idx="7">
                  <c:v>Total</c:v>
                </c:pt>
              </c:strCache>
            </c:strRef>
          </c:cat>
          <c:val>
            <c:numRef>
              <c:f>('Data for Charts'!$C$3:$C$9,'Data for Charts'!$C$12)</c:f>
              <c:numCache>
                <c:formatCode>#,##0</c:formatCode>
                <c:ptCount val="8"/>
                <c:pt idx="0">
                  <c:v>2181</c:v>
                </c:pt>
                <c:pt idx="1">
                  <c:v>1724</c:v>
                </c:pt>
                <c:pt idx="2">
                  <c:v>1330</c:v>
                </c:pt>
                <c:pt idx="3">
                  <c:v>1357</c:v>
                </c:pt>
                <c:pt idx="4">
                  <c:v>2193</c:v>
                </c:pt>
                <c:pt idx="5">
                  <c:v>2821</c:v>
                </c:pt>
                <c:pt idx="6">
                  <c:v>86</c:v>
                </c:pt>
                <c:pt idx="7">
                  <c:v>11692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3-41B2-9FBE-E57337A03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71256336"/>
        <c:axId val="571256728"/>
      </c:barChart>
      <c:catAx>
        <c:axId val="571256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Berkeley"/>
                <a:ea typeface="Berkeley"/>
                <a:cs typeface="Berkeley"/>
              </a:defRPr>
            </a:pPr>
            <a:endParaRPr lang="en-US"/>
          </a:p>
        </c:txPr>
        <c:crossAx val="571256728"/>
        <c:crossesAt val="0"/>
        <c:auto val="1"/>
        <c:lblAlgn val="ctr"/>
        <c:lblOffset val="100"/>
        <c:noMultiLvlLbl val="0"/>
      </c:catAx>
      <c:valAx>
        <c:axId val="571256728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Univers 45 Light" pitchFamily="34" charset="0"/>
                <a:ea typeface="Univers 55"/>
                <a:cs typeface="Univers 55"/>
              </a:defRPr>
            </a:pPr>
            <a:endParaRPr lang="en-US"/>
          </a:p>
        </c:txPr>
        <c:crossAx val="5712563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6781771547555131"/>
          <c:y val="0.48082734382876979"/>
          <c:w val="0.11494274377159619"/>
          <c:h val="0.12389416221354804"/>
        </c:manualLayout>
      </c:layout>
      <c:overlay val="0"/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Berkeley"/>
              <a:ea typeface="Berkeley"/>
              <a:cs typeface="Berkeley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1" r="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-175817</xdr:rowOff>
    </xdr:from>
    <xdr:to>
      <xdr:col>15</xdr:col>
      <xdr:colOff>487363</xdr:colOff>
      <xdr:row>0</xdr:row>
      <xdr:rowOff>-175817</xdr:rowOff>
    </xdr:to>
    <xdr:sp macro="" textlink="">
      <xdr:nvSpPr>
        <xdr:cNvPr id="2722" name="Line 7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ShapeType="1"/>
        </xdr:cNvSpPr>
      </xdr:nvSpPr>
      <xdr:spPr bwMode="auto">
        <a:xfrm>
          <a:off x="0" y="-175817"/>
          <a:ext cx="9894277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74</xdr:colOff>
      <xdr:row>0</xdr:row>
      <xdr:rowOff>46303</xdr:rowOff>
    </xdr:from>
    <xdr:to>
      <xdr:col>14</xdr:col>
      <xdr:colOff>692738</xdr:colOff>
      <xdr:row>1</xdr:row>
      <xdr:rowOff>10148</xdr:rowOff>
    </xdr:to>
    <xdr:grpSp>
      <xdr:nvGrpSpPr>
        <xdr:cNvPr id="2704" name="Group 5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GrpSpPr>
          <a:grpSpLocks noChangeAspect="1"/>
        </xdr:cNvGrpSpPr>
      </xdr:nvGrpSpPr>
      <xdr:grpSpPr bwMode="auto">
        <a:xfrm>
          <a:off x="74" y="46303"/>
          <a:ext cx="9341364" cy="144820"/>
          <a:chOff x="1" y="19"/>
          <a:chExt cx="874" cy="10"/>
        </a:xfrm>
      </xdr:grpSpPr>
      <xdr:pic>
        <xdr:nvPicPr>
          <xdr:cNvPr id="2717" name="Picture 6">
            <a:extLst>
              <a:ext uri="{FF2B5EF4-FFF2-40B4-BE49-F238E27FC236}">
                <a16:creationId xmlns:a16="http://schemas.microsoft.com/office/drawing/2014/main" id="{00000000-0008-0000-0000-00009D0A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" y="19"/>
            <a:ext cx="98" cy="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18" name="Line 7">
            <a:extLst>
              <a:ext uri="{FF2B5EF4-FFF2-40B4-BE49-F238E27FC236}">
                <a16:creationId xmlns:a16="http://schemas.microsoft.com/office/drawing/2014/main" id="{00000000-0008-0000-0000-00009E0A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1" y="29"/>
            <a:ext cx="874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-2363</xdr:colOff>
      <xdr:row>58</xdr:row>
      <xdr:rowOff>52529</xdr:rowOff>
    </xdr:from>
    <xdr:to>
      <xdr:col>14</xdr:col>
      <xdr:colOff>696997</xdr:colOff>
      <xdr:row>59</xdr:row>
      <xdr:rowOff>0</xdr:rowOff>
    </xdr:to>
    <xdr:grpSp>
      <xdr:nvGrpSpPr>
        <xdr:cNvPr id="2707" name="Group 5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GrpSpPr>
          <a:grpSpLocks noChangeAspect="1"/>
        </xdr:cNvGrpSpPr>
      </xdr:nvGrpSpPr>
      <xdr:grpSpPr bwMode="auto">
        <a:xfrm>
          <a:off x="-2363" y="11282504"/>
          <a:ext cx="9348060" cy="137971"/>
          <a:chOff x="0" y="20"/>
          <a:chExt cx="876" cy="9"/>
        </a:xfrm>
      </xdr:grpSpPr>
      <xdr:pic>
        <xdr:nvPicPr>
          <xdr:cNvPr id="2715" name="Picture 6">
            <a:extLst>
              <a:ext uri="{FF2B5EF4-FFF2-40B4-BE49-F238E27FC236}">
                <a16:creationId xmlns:a16="http://schemas.microsoft.com/office/drawing/2014/main" id="{00000000-0008-0000-0000-00009B0A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20"/>
            <a:ext cx="98" cy="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16" name="Line 7">
            <a:extLst>
              <a:ext uri="{FF2B5EF4-FFF2-40B4-BE49-F238E27FC236}">
                <a16:creationId xmlns:a16="http://schemas.microsoft.com/office/drawing/2014/main" id="{00000000-0008-0000-0000-00009C0A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0" y="29"/>
            <a:ext cx="876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76</xdr:colOff>
      <xdr:row>28</xdr:row>
      <xdr:rowOff>52573</xdr:rowOff>
    </xdr:from>
    <xdr:to>
      <xdr:col>14</xdr:col>
      <xdr:colOff>695938</xdr:colOff>
      <xdr:row>29</xdr:row>
      <xdr:rowOff>1</xdr:rowOff>
    </xdr:to>
    <xdr:grpSp>
      <xdr:nvGrpSpPr>
        <xdr:cNvPr id="2709" name="Group 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GrpSpPr>
          <a:grpSpLocks noChangeAspect="1"/>
        </xdr:cNvGrpSpPr>
      </xdr:nvGrpSpPr>
      <xdr:grpSpPr bwMode="auto">
        <a:xfrm>
          <a:off x="76" y="6129523"/>
          <a:ext cx="9344562" cy="137928"/>
          <a:chOff x="1" y="20"/>
          <a:chExt cx="874" cy="9"/>
        </a:xfrm>
      </xdr:grpSpPr>
      <xdr:pic>
        <xdr:nvPicPr>
          <xdr:cNvPr id="2711" name="Picture 6">
            <a:extLst>
              <a:ext uri="{FF2B5EF4-FFF2-40B4-BE49-F238E27FC236}">
                <a16:creationId xmlns:a16="http://schemas.microsoft.com/office/drawing/2014/main" id="{00000000-0008-0000-0000-0000970A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" y="20"/>
            <a:ext cx="98" cy="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12" name="Line 7">
            <a:extLst>
              <a:ext uri="{FF2B5EF4-FFF2-40B4-BE49-F238E27FC236}">
                <a16:creationId xmlns:a16="http://schemas.microsoft.com/office/drawing/2014/main" id="{00000000-0008-0000-0000-0000980A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1" y="29"/>
            <a:ext cx="874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6</xdr:col>
      <xdr:colOff>246062</xdr:colOff>
      <xdr:row>32</xdr:row>
      <xdr:rowOff>20006</xdr:rowOff>
    </xdr:from>
    <xdr:to>
      <xdr:col>14</xdr:col>
      <xdr:colOff>735296</xdr:colOff>
      <xdr:row>51</xdr:row>
      <xdr:rowOff>36439</xdr:rowOff>
    </xdr:to>
    <xdr:graphicFrame macro="">
      <xdr:nvGraphicFramePr>
        <xdr:cNvPr id="27" name="Chart 2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702875</xdr:colOff>
      <xdr:row>62</xdr:row>
      <xdr:rowOff>109824</xdr:rowOff>
    </xdr:from>
    <xdr:to>
      <xdr:col>14</xdr:col>
      <xdr:colOff>173935</xdr:colOff>
      <xdr:row>85</xdr:row>
      <xdr:rowOff>119348</xdr:rowOff>
    </xdr:to>
    <xdr:graphicFrame macro="">
      <xdr:nvGraphicFramePr>
        <xdr:cNvPr id="28" name="Chart 2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45140</xdr:colOff>
      <xdr:row>32</xdr:row>
      <xdr:rowOff>17696</xdr:rowOff>
    </xdr:from>
    <xdr:to>
      <xdr:col>5</xdr:col>
      <xdr:colOff>150811</xdr:colOff>
      <xdr:row>51</xdr:row>
      <xdr:rowOff>28022</xdr:rowOff>
    </xdr:to>
    <xdr:graphicFrame macro="">
      <xdr:nvGraphicFramePr>
        <xdr:cNvPr id="35" name="Chart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89"/>
  <sheetViews>
    <sheetView showGridLines="0" tabSelected="1" view="pageBreakPreview" zoomScaleNormal="120" zoomScaleSheetLayoutView="100" workbookViewId="0">
      <selection activeCell="T63" sqref="T63"/>
    </sheetView>
  </sheetViews>
  <sheetFormatPr defaultRowHeight="12.75"/>
  <cols>
    <col min="1" max="1" width="32.7109375" customWidth="1"/>
    <col min="2" max="2" width="7.28515625" customWidth="1"/>
    <col min="3" max="4" width="7.7109375" customWidth="1"/>
    <col min="5" max="5" width="11.7109375" customWidth="1"/>
    <col min="6" max="6" width="2.7109375" customWidth="1"/>
    <col min="7" max="7" width="7.28515625" customWidth="1"/>
    <col min="8" max="9" width="7.7109375" customWidth="1"/>
    <col min="10" max="10" width="11.7109375" customWidth="1"/>
    <col min="11" max="11" width="2.7109375" customWidth="1"/>
    <col min="12" max="12" width="7.28515625" customWidth="1"/>
    <col min="13" max="14" width="7.7109375" customWidth="1"/>
    <col min="15" max="15" width="11.7109375" customWidth="1"/>
  </cols>
  <sheetData>
    <row r="1" spans="1:17" ht="14.25" customHeight="1">
      <c r="B1" s="2"/>
      <c r="C1" s="3"/>
      <c r="D1" s="3"/>
      <c r="E1" s="3"/>
      <c r="F1" s="3"/>
      <c r="G1" s="3"/>
      <c r="H1" s="3"/>
      <c r="O1" s="3"/>
      <c r="P1" s="3"/>
    </row>
    <row r="2" spans="1:17" ht="24" customHeight="1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3"/>
    </row>
    <row r="3" spans="1:17" ht="15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4"/>
      <c r="Q3" s="1"/>
    </row>
    <row r="4" spans="1:17" ht="1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"/>
      <c r="Q4" s="1"/>
    </row>
    <row r="5" spans="1:17" s="11" customFormat="1" ht="15" customHeight="1">
      <c r="B5" s="57" t="s">
        <v>15</v>
      </c>
      <c r="C5" s="57"/>
      <c r="D5" s="57"/>
      <c r="E5" s="57"/>
      <c r="F5" s="12"/>
      <c r="G5" s="58" t="s">
        <v>16</v>
      </c>
      <c r="H5" s="58"/>
      <c r="I5" s="58"/>
      <c r="J5" s="58"/>
      <c r="K5" s="12"/>
      <c r="L5" s="58" t="s">
        <v>17</v>
      </c>
      <c r="M5" s="58"/>
      <c r="N5" s="58"/>
      <c r="O5" s="58"/>
      <c r="P5" s="23"/>
      <c r="Q5" s="24"/>
    </row>
    <row r="6" spans="1:17" s="11" customFormat="1" ht="22.9" customHeight="1">
      <c r="A6" s="13" t="s">
        <v>1</v>
      </c>
      <c r="B6" s="33" t="s">
        <v>2</v>
      </c>
      <c r="C6" s="33" t="s">
        <v>3</v>
      </c>
      <c r="D6" s="33" t="s">
        <v>0</v>
      </c>
      <c r="E6" s="8" t="s">
        <v>11</v>
      </c>
      <c r="F6" s="32"/>
      <c r="G6" s="33" t="s">
        <v>2</v>
      </c>
      <c r="H6" s="33" t="s">
        <v>3</v>
      </c>
      <c r="I6" s="33" t="s">
        <v>0</v>
      </c>
      <c r="J6" s="8" t="s">
        <v>11</v>
      </c>
      <c r="K6" s="34"/>
      <c r="L6" s="33" t="s">
        <v>2</v>
      </c>
      <c r="M6" s="33" t="s">
        <v>3</v>
      </c>
      <c r="N6" s="33" t="s">
        <v>0</v>
      </c>
      <c r="O6" s="44" t="s">
        <v>11</v>
      </c>
    </row>
    <row r="7" spans="1:17" s="28" customFormat="1" ht="20.100000000000001" customHeight="1">
      <c r="A7" s="22" t="s">
        <v>8</v>
      </c>
      <c r="B7" s="30">
        <v>1539</v>
      </c>
      <c r="C7" s="30">
        <v>2181</v>
      </c>
      <c r="D7" s="30">
        <f t="shared" ref="D7:D14" si="0">SUM(B7:C7)</f>
        <v>3720</v>
      </c>
      <c r="E7" s="29">
        <f t="shared" ref="E7:E14" si="1">C7/D7</f>
        <v>0.58629032258064517</v>
      </c>
      <c r="F7" s="26"/>
      <c r="G7" s="30">
        <v>276</v>
      </c>
      <c r="H7" s="30">
        <v>288</v>
      </c>
      <c r="I7" s="30">
        <f t="shared" ref="I7:I15" si="2">SUM(G7:H7)</f>
        <v>564</v>
      </c>
      <c r="J7" s="29">
        <f t="shared" ref="J7:J16" si="3">H7/I7</f>
        <v>0.51063829787234039</v>
      </c>
      <c r="K7" s="35"/>
      <c r="L7" s="39">
        <f t="shared" ref="L7:M14" si="4">SUM(B7,G7)</f>
        <v>1815</v>
      </c>
      <c r="M7" s="39">
        <f t="shared" si="4"/>
        <v>2469</v>
      </c>
      <c r="N7" s="39">
        <f t="shared" ref="N7:N15" si="5">SUM(L7:M7)</f>
        <v>4284</v>
      </c>
      <c r="O7" s="29">
        <f t="shared" ref="O7:O16" si="6">M7/N7</f>
        <v>0.5763305322128851</v>
      </c>
    </row>
    <row r="8" spans="1:17" s="28" customFormat="1" ht="20.100000000000001" customHeight="1">
      <c r="A8" s="21" t="s">
        <v>4</v>
      </c>
      <c r="B8" s="27">
        <v>3179</v>
      </c>
      <c r="C8" s="27">
        <v>1724</v>
      </c>
      <c r="D8" s="27">
        <f t="shared" si="0"/>
        <v>4903</v>
      </c>
      <c r="E8" s="25">
        <f t="shared" si="1"/>
        <v>0.35162145625127472</v>
      </c>
      <c r="F8" s="45"/>
      <c r="G8" s="27">
        <v>291</v>
      </c>
      <c r="H8" s="27">
        <v>207</v>
      </c>
      <c r="I8" s="27">
        <f t="shared" si="2"/>
        <v>498</v>
      </c>
      <c r="J8" s="25">
        <f t="shared" si="3"/>
        <v>0.41566265060240964</v>
      </c>
      <c r="K8" s="45"/>
      <c r="L8" s="51">
        <f t="shared" si="4"/>
        <v>3470</v>
      </c>
      <c r="M8" s="51">
        <f t="shared" si="4"/>
        <v>1931</v>
      </c>
      <c r="N8" s="51">
        <f t="shared" si="5"/>
        <v>5401</v>
      </c>
      <c r="O8" s="25">
        <f t="shared" si="6"/>
        <v>0.35752638400296244</v>
      </c>
    </row>
    <row r="9" spans="1:17" s="28" customFormat="1" ht="20.100000000000001" customHeight="1">
      <c r="A9" s="22" t="s">
        <v>5</v>
      </c>
      <c r="B9" s="30">
        <v>686</v>
      </c>
      <c r="C9" s="30">
        <v>1330</v>
      </c>
      <c r="D9" s="30">
        <f t="shared" si="0"/>
        <v>2016</v>
      </c>
      <c r="E9" s="29">
        <f t="shared" si="1"/>
        <v>0.65972222222222221</v>
      </c>
      <c r="F9" s="26"/>
      <c r="G9" s="30">
        <v>68</v>
      </c>
      <c r="H9" s="30">
        <v>88</v>
      </c>
      <c r="I9" s="30">
        <f t="shared" si="2"/>
        <v>156</v>
      </c>
      <c r="J9" s="29">
        <f t="shared" si="3"/>
        <v>0.5641025641025641</v>
      </c>
      <c r="K9" s="35"/>
      <c r="L9" s="39">
        <f t="shared" si="4"/>
        <v>754</v>
      </c>
      <c r="M9" s="39">
        <f t="shared" si="4"/>
        <v>1418</v>
      </c>
      <c r="N9" s="39">
        <f t="shared" si="5"/>
        <v>2172</v>
      </c>
      <c r="O9" s="29">
        <f t="shared" si="6"/>
        <v>0.65285451197053412</v>
      </c>
    </row>
    <row r="10" spans="1:17" s="28" customFormat="1" ht="20.100000000000001" customHeight="1">
      <c r="A10" s="21" t="s">
        <v>6</v>
      </c>
      <c r="B10" s="27">
        <v>6061</v>
      </c>
      <c r="C10" s="27">
        <v>1357</v>
      </c>
      <c r="D10" s="27">
        <f t="shared" si="0"/>
        <v>7418</v>
      </c>
      <c r="E10" s="25">
        <f t="shared" si="1"/>
        <v>0.18293340523052035</v>
      </c>
      <c r="F10" s="45"/>
      <c r="G10" s="27">
        <v>840</v>
      </c>
      <c r="H10" s="27">
        <v>370</v>
      </c>
      <c r="I10" s="27">
        <f t="shared" si="2"/>
        <v>1210</v>
      </c>
      <c r="J10" s="25">
        <f t="shared" si="3"/>
        <v>0.30578512396694213</v>
      </c>
      <c r="K10" s="45"/>
      <c r="L10" s="51">
        <f t="shared" si="4"/>
        <v>6901</v>
      </c>
      <c r="M10" s="51">
        <f t="shared" si="4"/>
        <v>1727</v>
      </c>
      <c r="N10" s="51">
        <f t="shared" si="5"/>
        <v>8628</v>
      </c>
      <c r="O10" s="25">
        <f t="shared" si="6"/>
        <v>0.20016226240148355</v>
      </c>
    </row>
    <row r="11" spans="1:17" s="28" customFormat="1" ht="20.100000000000001" customHeight="1">
      <c r="A11" s="22" t="s">
        <v>25</v>
      </c>
      <c r="B11" s="30">
        <v>682</v>
      </c>
      <c r="C11" s="30">
        <v>2193</v>
      </c>
      <c r="D11" s="30">
        <f t="shared" si="0"/>
        <v>2875</v>
      </c>
      <c r="E11" s="29">
        <f t="shared" si="1"/>
        <v>0.76278260869565218</v>
      </c>
      <c r="F11" s="26"/>
      <c r="G11" s="30">
        <v>131</v>
      </c>
      <c r="H11" s="30">
        <v>305</v>
      </c>
      <c r="I11" s="30">
        <f t="shared" si="2"/>
        <v>436</v>
      </c>
      <c r="J11" s="29">
        <f t="shared" si="3"/>
        <v>0.69954128440366969</v>
      </c>
      <c r="K11" s="35"/>
      <c r="L11" s="39">
        <f t="shared" si="4"/>
        <v>813</v>
      </c>
      <c r="M11" s="39">
        <f t="shared" si="4"/>
        <v>2498</v>
      </c>
      <c r="N11" s="39">
        <f t="shared" si="5"/>
        <v>3311</v>
      </c>
      <c r="O11" s="29">
        <f t="shared" si="6"/>
        <v>0.75445484747810332</v>
      </c>
    </row>
    <row r="12" spans="1:17" s="28" customFormat="1" ht="20.100000000000001" customHeight="1">
      <c r="A12" s="21" t="s">
        <v>9</v>
      </c>
      <c r="B12" s="27">
        <v>2410</v>
      </c>
      <c r="C12" s="27">
        <v>2821</v>
      </c>
      <c r="D12" s="27">
        <f t="shared" si="0"/>
        <v>5231</v>
      </c>
      <c r="E12" s="25">
        <f t="shared" si="1"/>
        <v>0.539285031542726</v>
      </c>
      <c r="F12" s="45"/>
      <c r="G12" s="27">
        <v>623</v>
      </c>
      <c r="H12" s="27">
        <v>414</v>
      </c>
      <c r="I12" s="27">
        <f t="shared" si="2"/>
        <v>1037</v>
      </c>
      <c r="J12" s="25">
        <f t="shared" si="3"/>
        <v>0.39922854387656703</v>
      </c>
      <c r="K12" s="46"/>
      <c r="L12" s="51">
        <f t="shared" si="4"/>
        <v>3033</v>
      </c>
      <c r="M12" s="51">
        <f t="shared" si="4"/>
        <v>3235</v>
      </c>
      <c r="N12" s="51">
        <f t="shared" si="5"/>
        <v>6268</v>
      </c>
      <c r="O12" s="25">
        <f t="shared" si="6"/>
        <v>0.51611359285258451</v>
      </c>
    </row>
    <row r="13" spans="1:17" s="28" customFormat="1" ht="20.100000000000001" customHeight="1">
      <c r="A13" s="22" t="s">
        <v>34</v>
      </c>
      <c r="B13" s="39" t="s">
        <v>18</v>
      </c>
      <c r="C13" s="39" t="s">
        <v>18</v>
      </c>
      <c r="D13" s="39" t="s">
        <v>18</v>
      </c>
      <c r="E13" s="42" t="s">
        <v>18</v>
      </c>
      <c r="F13" s="26"/>
      <c r="G13" s="30">
        <v>58</v>
      </c>
      <c r="H13" s="30">
        <v>83</v>
      </c>
      <c r="I13" s="30">
        <f t="shared" si="2"/>
        <v>141</v>
      </c>
      <c r="J13" s="29">
        <f t="shared" si="3"/>
        <v>0.58865248226950351</v>
      </c>
      <c r="K13" s="35"/>
      <c r="L13" s="39">
        <f t="shared" si="4"/>
        <v>58</v>
      </c>
      <c r="M13" s="39">
        <f t="shared" si="4"/>
        <v>83</v>
      </c>
      <c r="N13" s="30">
        <f t="shared" si="5"/>
        <v>141</v>
      </c>
      <c r="O13" s="29">
        <f t="shared" si="6"/>
        <v>0.58865248226950351</v>
      </c>
    </row>
    <row r="14" spans="1:17" s="28" customFormat="1" ht="20.100000000000001" customHeight="1">
      <c r="A14" s="21" t="s">
        <v>24</v>
      </c>
      <c r="B14" s="51">
        <v>97</v>
      </c>
      <c r="C14" s="51">
        <v>86</v>
      </c>
      <c r="D14" s="27">
        <f t="shared" si="0"/>
        <v>183</v>
      </c>
      <c r="E14" s="25">
        <f t="shared" si="1"/>
        <v>0.46994535519125685</v>
      </c>
      <c r="F14" s="45"/>
      <c r="G14" s="51">
        <v>17</v>
      </c>
      <c r="H14" s="51">
        <v>27</v>
      </c>
      <c r="I14" s="51">
        <f t="shared" si="2"/>
        <v>44</v>
      </c>
      <c r="J14" s="25">
        <f t="shared" si="3"/>
        <v>0.61363636363636365</v>
      </c>
      <c r="K14" s="46"/>
      <c r="L14" s="51">
        <f t="shared" si="4"/>
        <v>114</v>
      </c>
      <c r="M14" s="51">
        <f t="shared" si="4"/>
        <v>113</v>
      </c>
      <c r="N14" s="51">
        <f t="shared" si="5"/>
        <v>227</v>
      </c>
      <c r="O14" s="25">
        <f t="shared" si="6"/>
        <v>0.49779735682819382</v>
      </c>
    </row>
    <row r="15" spans="1:17" s="28" customFormat="1" ht="20.100000000000001" customHeight="1">
      <c r="A15" s="31" t="s">
        <v>28</v>
      </c>
      <c r="B15" s="40" t="s">
        <v>18</v>
      </c>
      <c r="C15" s="40" t="s">
        <v>18</v>
      </c>
      <c r="D15" s="40" t="s">
        <v>18</v>
      </c>
      <c r="E15" s="43" t="s">
        <v>18</v>
      </c>
      <c r="F15" s="48"/>
      <c r="G15" s="50">
        <v>16</v>
      </c>
      <c r="H15" s="50">
        <v>14</v>
      </c>
      <c r="I15" s="50">
        <f t="shared" si="2"/>
        <v>30</v>
      </c>
      <c r="J15" s="49">
        <f t="shared" si="3"/>
        <v>0.46666666666666667</v>
      </c>
      <c r="K15" s="47"/>
      <c r="L15" s="52">
        <f t="shared" ref="L15:M15" si="7">G15</f>
        <v>16</v>
      </c>
      <c r="M15" s="52">
        <f t="shared" si="7"/>
        <v>14</v>
      </c>
      <c r="N15" s="52">
        <f t="shared" si="5"/>
        <v>30</v>
      </c>
      <c r="O15" s="49">
        <f t="shared" si="6"/>
        <v>0.46666666666666667</v>
      </c>
    </row>
    <row r="16" spans="1:17" s="28" customFormat="1" ht="20.100000000000001" customHeight="1">
      <c r="A16" s="22" t="s">
        <v>0</v>
      </c>
      <c r="B16" s="36">
        <f>SUM(B7:B12)+B14</f>
        <v>14654</v>
      </c>
      <c r="C16" s="36">
        <f>SUM(C7:C12)+C14</f>
        <v>11692</v>
      </c>
      <c r="D16" s="36">
        <f>SUM(D7:D12)+D14</f>
        <v>26346</v>
      </c>
      <c r="E16" s="41">
        <f>C16/D16</f>
        <v>0.44378653306004706</v>
      </c>
      <c r="F16" s="37"/>
      <c r="G16" s="36">
        <f>SUM(G7:G15)</f>
        <v>2320</v>
      </c>
      <c r="H16" s="36">
        <f>SUM(H7:H15)</f>
        <v>1796</v>
      </c>
      <c r="I16" s="36">
        <f>SUM(I7:I15)</f>
        <v>4116</v>
      </c>
      <c r="J16" s="41">
        <f t="shared" si="3"/>
        <v>0.43634596695821187</v>
      </c>
      <c r="K16" s="38"/>
      <c r="L16" s="36">
        <f>SUM(L7:L15)</f>
        <v>16974</v>
      </c>
      <c r="M16" s="36">
        <f>SUM(M7:M15)</f>
        <v>13488</v>
      </c>
      <c r="N16" s="36">
        <f>SUM(N7:N15)</f>
        <v>30462</v>
      </c>
      <c r="O16" s="41">
        <f t="shared" si="6"/>
        <v>0.44278116998227302</v>
      </c>
    </row>
    <row r="17" spans="1:91" ht="15" customHeight="1">
      <c r="A17" s="16"/>
      <c r="B17" s="17"/>
      <c r="C17" s="17"/>
      <c r="D17" s="17"/>
      <c r="E17" s="18"/>
      <c r="F17" s="10"/>
      <c r="G17" s="19"/>
      <c r="H17" s="19"/>
      <c r="I17" s="19"/>
      <c r="J17" s="18"/>
      <c r="K17" s="15"/>
      <c r="L17" s="19"/>
      <c r="M17" s="19"/>
      <c r="N17" s="19"/>
      <c r="O17" s="18"/>
    </row>
    <row r="18" spans="1:91" ht="15" customHeight="1">
      <c r="A18" s="53" t="s">
        <v>19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</row>
    <row r="19" spans="1:91" ht="15" customHeight="1">
      <c r="A19" s="53" t="s">
        <v>13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</row>
    <row r="20" spans="1:91" ht="15" customHeight="1">
      <c r="A20" s="53" t="s">
        <v>14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</row>
    <row r="21" spans="1:91" ht="15" customHeight="1">
      <c r="A21" s="60" t="s">
        <v>30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</row>
    <row r="22" spans="1:91" ht="15" customHeight="1">
      <c r="A22" s="61" t="s">
        <v>29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</row>
    <row r="23" spans="1:91" ht="1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  <row r="24" spans="1:91" s="5" customFormat="1" ht="15" customHeight="1">
      <c r="A24" s="14" t="s">
        <v>26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91" ht="15" customHeight="1">
      <c r="A25" s="9" t="s">
        <v>32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91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91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9" spans="1:91" ht="15" customHeight="1">
      <c r="B29" s="2"/>
      <c r="C29" s="3"/>
      <c r="D29" s="3"/>
      <c r="E29" s="3"/>
      <c r="F29" s="3"/>
      <c r="G29" s="3"/>
      <c r="H29" s="3"/>
      <c r="O29" s="3"/>
      <c r="P29" s="3"/>
    </row>
    <row r="30" spans="1:91" ht="24" customHeight="1">
      <c r="A30" s="6" t="s">
        <v>7</v>
      </c>
      <c r="D30" s="3"/>
      <c r="E30" s="3"/>
      <c r="F30" s="3"/>
      <c r="G30" s="3"/>
      <c r="H30" s="3"/>
      <c r="O30" s="3"/>
      <c r="P30" s="3"/>
    </row>
    <row r="31" spans="1:91" ht="15" customHeight="1">
      <c r="A31" s="7" t="s">
        <v>33</v>
      </c>
      <c r="B31" s="1"/>
      <c r="C31" s="1"/>
      <c r="D31" s="4"/>
      <c r="E31" s="4"/>
      <c r="F31" s="4"/>
      <c r="G31" s="4"/>
      <c r="H31" s="4"/>
      <c r="I31" s="1"/>
      <c r="L31" s="1"/>
      <c r="M31" s="1"/>
      <c r="N31" s="1"/>
      <c r="O31" s="4"/>
      <c r="P31" s="4"/>
      <c r="Q31" s="1"/>
    </row>
    <row r="32" spans="1:91" ht="13.9" customHeight="1"/>
    <row r="54" spans="1:17" s="5" customFormat="1" ht="15" customHeight="1">
      <c r="A54" s="55" t="s">
        <v>26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14"/>
    </row>
    <row r="55" spans="1:17" ht="15" customHeight="1">
      <c r="A55" s="9" t="s">
        <v>32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1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9" spans="1:17" ht="15" customHeight="1"/>
    <row r="60" spans="1:17" ht="24" customHeight="1">
      <c r="A60" s="6" t="s">
        <v>10</v>
      </c>
    </row>
    <row r="61" spans="1:17" ht="15" customHeight="1">
      <c r="A61" s="7" t="s">
        <v>35</v>
      </c>
    </row>
    <row r="86" spans="1:17" ht="15" customHeight="1"/>
    <row r="87" spans="1:17" ht="15" customHeight="1"/>
    <row r="88" spans="1:17" s="5" customFormat="1" ht="15" customHeight="1">
      <c r="A88" s="55" t="s">
        <v>26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14"/>
    </row>
    <row r="89" spans="1:17" ht="15" customHeight="1">
      <c r="A89" s="9" t="s">
        <v>32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</sheetData>
  <mergeCells count="9">
    <mergeCell ref="A54:P54"/>
    <mergeCell ref="A88:P88"/>
    <mergeCell ref="A2:O2"/>
    <mergeCell ref="B5:E5"/>
    <mergeCell ref="G5:J5"/>
    <mergeCell ref="L5:O5"/>
    <mergeCell ref="A3:O3"/>
    <mergeCell ref="A21:CM21"/>
    <mergeCell ref="A22:L22"/>
  </mergeCells>
  <printOptions horizontalCentered="1"/>
  <pageMargins left="0.25" right="0.25" top="0.75" bottom="0.75" header="0.3" footer="0.3"/>
  <pageSetup scale="90" orientation="landscape" r:id="rId1"/>
  <rowBreaks count="2" manualBreakCount="2">
    <brk id="28" max="16383" man="1"/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2"/>
  <sheetViews>
    <sheetView workbookViewId="0">
      <selection activeCell="C37" sqref="C37"/>
    </sheetView>
  </sheetViews>
  <sheetFormatPr defaultRowHeight="12.75"/>
  <cols>
    <col min="1" max="1" width="33" bestFit="1" customWidth="1"/>
  </cols>
  <sheetData>
    <row r="1" spans="1:3" ht="21" customHeight="1">
      <c r="A1" s="11"/>
      <c r="B1" s="57" t="s">
        <v>21</v>
      </c>
      <c r="C1" s="57"/>
    </row>
    <row r="2" spans="1:3">
      <c r="A2" s="13"/>
      <c r="B2" s="33" t="s">
        <v>2</v>
      </c>
      <c r="C2" s="33" t="s">
        <v>3</v>
      </c>
    </row>
    <row r="3" spans="1:3">
      <c r="A3" s="22" t="s">
        <v>8</v>
      </c>
      <c r="B3" s="30">
        <v>1539</v>
      </c>
      <c r="C3" s="30">
        <v>2181</v>
      </c>
    </row>
    <row r="4" spans="1:3">
      <c r="A4" s="21" t="s">
        <v>4</v>
      </c>
      <c r="B4" s="27">
        <v>3179</v>
      </c>
      <c r="C4" s="27">
        <v>1724</v>
      </c>
    </row>
    <row r="5" spans="1:3">
      <c r="A5" s="22" t="s">
        <v>5</v>
      </c>
      <c r="B5" s="30">
        <v>686</v>
      </c>
      <c r="C5" s="30">
        <v>1330</v>
      </c>
    </row>
    <row r="6" spans="1:3">
      <c r="A6" s="21" t="s">
        <v>6</v>
      </c>
      <c r="B6" s="27">
        <v>6061</v>
      </c>
      <c r="C6" s="27">
        <v>1357</v>
      </c>
    </row>
    <row r="7" spans="1:3">
      <c r="A7" s="22" t="s">
        <v>25</v>
      </c>
      <c r="B7" s="30">
        <v>682</v>
      </c>
      <c r="C7" s="30">
        <v>2193</v>
      </c>
    </row>
    <row r="8" spans="1:3">
      <c r="A8" s="21" t="s">
        <v>9</v>
      </c>
      <c r="B8" s="27">
        <v>2410</v>
      </c>
      <c r="C8" s="27">
        <v>2821</v>
      </c>
    </row>
    <row r="9" spans="1:3">
      <c r="A9" s="21" t="s">
        <v>23</v>
      </c>
      <c r="B9" s="27">
        <v>97</v>
      </c>
      <c r="C9" s="27">
        <v>86</v>
      </c>
    </row>
    <row r="10" spans="1:3">
      <c r="A10" s="22" t="s">
        <v>20</v>
      </c>
      <c r="B10" s="39" t="s">
        <v>18</v>
      </c>
      <c r="C10" s="39" t="s">
        <v>18</v>
      </c>
    </row>
    <row r="11" spans="1:3">
      <c r="A11" s="31" t="s">
        <v>12</v>
      </c>
      <c r="B11" s="40" t="s">
        <v>18</v>
      </c>
      <c r="C11" s="40" t="s">
        <v>18</v>
      </c>
    </row>
    <row r="12" spans="1:3">
      <c r="A12" s="22" t="s">
        <v>0</v>
      </c>
      <c r="B12" s="36">
        <f>SUM(B3:B9)</f>
        <v>14654</v>
      </c>
      <c r="C12" s="36">
        <f>SUM(C3:C9)</f>
        <v>11692</v>
      </c>
    </row>
    <row r="13" spans="1:3" ht="12.75" customHeight="1"/>
    <row r="14" spans="1:3" ht="12.75" customHeight="1"/>
    <row r="15" spans="1:3" ht="12.75" customHeight="1"/>
    <row r="16" spans="1:3" ht="12.75" customHeight="1"/>
    <row r="17" spans="1:3" ht="24" customHeight="1">
      <c r="A17" s="11"/>
      <c r="B17" s="58" t="s">
        <v>22</v>
      </c>
      <c r="C17" s="58"/>
    </row>
    <row r="18" spans="1:3">
      <c r="A18" s="13"/>
      <c r="B18" s="33" t="s">
        <v>2</v>
      </c>
      <c r="C18" s="33" t="s">
        <v>3</v>
      </c>
    </row>
    <row r="19" spans="1:3">
      <c r="A19" s="22" t="s">
        <v>8</v>
      </c>
      <c r="B19" s="30">
        <v>276</v>
      </c>
      <c r="C19" s="30">
        <v>288</v>
      </c>
    </row>
    <row r="20" spans="1:3">
      <c r="A20" s="21" t="s">
        <v>4</v>
      </c>
      <c r="B20" s="27">
        <v>291</v>
      </c>
      <c r="C20" s="27">
        <v>207</v>
      </c>
    </row>
    <row r="21" spans="1:3">
      <c r="A21" s="22" t="s">
        <v>5</v>
      </c>
      <c r="B21" s="30">
        <v>68</v>
      </c>
      <c r="C21" s="30">
        <v>88</v>
      </c>
    </row>
    <row r="22" spans="1:3">
      <c r="A22" s="21" t="s">
        <v>6</v>
      </c>
      <c r="B22" s="27">
        <v>840</v>
      </c>
      <c r="C22" s="27">
        <v>370</v>
      </c>
    </row>
    <row r="23" spans="1:3">
      <c r="A23" s="22" t="s">
        <v>25</v>
      </c>
      <c r="B23" s="30">
        <v>131</v>
      </c>
      <c r="C23" s="30">
        <v>305</v>
      </c>
    </row>
    <row r="24" spans="1:3">
      <c r="A24" s="21" t="s">
        <v>9</v>
      </c>
      <c r="B24" s="27">
        <v>623</v>
      </c>
      <c r="C24" s="27">
        <v>414</v>
      </c>
    </row>
    <row r="25" spans="1:3">
      <c r="A25" s="22" t="s">
        <v>20</v>
      </c>
      <c r="B25" s="30">
        <v>58</v>
      </c>
      <c r="C25" s="30">
        <v>83</v>
      </c>
    </row>
    <row r="26" spans="1:3">
      <c r="A26" s="21" t="s">
        <v>23</v>
      </c>
      <c r="B26" s="51">
        <v>17</v>
      </c>
      <c r="C26" s="51">
        <v>27</v>
      </c>
    </row>
    <row r="27" spans="1:3">
      <c r="A27" s="31" t="s">
        <v>27</v>
      </c>
      <c r="B27" s="50">
        <v>16</v>
      </c>
      <c r="C27" s="50">
        <v>14</v>
      </c>
    </row>
    <row r="28" spans="1:3">
      <c r="A28" s="22" t="s">
        <v>0</v>
      </c>
      <c r="B28" s="36">
        <f>SUM(B19:B27)</f>
        <v>2320</v>
      </c>
      <c r="C28" s="36">
        <f>SUM(C19:C27)</f>
        <v>1796</v>
      </c>
    </row>
    <row r="29" spans="1:3" ht="12.75" customHeight="1"/>
    <row r="30" spans="1:3" ht="12.75" customHeight="1"/>
    <row r="31" spans="1:3" ht="12.75" customHeight="1"/>
    <row r="32" spans="1:3" ht="12.75" customHeight="1"/>
    <row r="33" spans="1:3" ht="12.75" customHeight="1">
      <c r="A33" s="11"/>
      <c r="B33" s="57" t="s">
        <v>21</v>
      </c>
      <c r="C33" s="57"/>
    </row>
    <row r="34" spans="1:3">
      <c r="A34" s="13"/>
      <c r="B34" s="33" t="s">
        <v>2</v>
      </c>
      <c r="C34" s="33" t="s">
        <v>3</v>
      </c>
    </row>
    <row r="35" spans="1:3" ht="12.75" customHeight="1">
      <c r="A35" s="22" t="s">
        <v>8</v>
      </c>
      <c r="B35" s="30">
        <v>1539</v>
      </c>
      <c r="C35" s="30">
        <v>2181</v>
      </c>
    </row>
    <row r="36" spans="1:3">
      <c r="A36" s="21" t="s">
        <v>4</v>
      </c>
      <c r="B36" s="27">
        <v>3179</v>
      </c>
      <c r="C36" s="27">
        <v>1724</v>
      </c>
    </row>
    <row r="37" spans="1:3">
      <c r="A37" s="22" t="s">
        <v>5</v>
      </c>
      <c r="B37" s="30">
        <v>686</v>
      </c>
      <c r="C37" s="30">
        <v>1330</v>
      </c>
    </row>
    <row r="38" spans="1:3">
      <c r="A38" s="21" t="s">
        <v>6</v>
      </c>
      <c r="B38" s="27">
        <v>6061</v>
      </c>
      <c r="C38" s="27">
        <v>1357</v>
      </c>
    </row>
    <row r="39" spans="1:3">
      <c r="A39" s="22" t="s">
        <v>25</v>
      </c>
      <c r="B39" s="30">
        <v>682</v>
      </c>
      <c r="C39" s="30">
        <v>2193</v>
      </c>
    </row>
    <row r="40" spans="1:3">
      <c r="A40" s="21" t="s">
        <v>9</v>
      </c>
      <c r="B40" s="27">
        <v>2410</v>
      </c>
      <c r="C40" s="27">
        <v>2821</v>
      </c>
    </row>
    <row r="41" spans="1:3">
      <c r="A41" s="22" t="s">
        <v>23</v>
      </c>
      <c r="B41" s="27">
        <v>97</v>
      </c>
      <c r="C41" s="27">
        <v>86</v>
      </c>
    </row>
    <row r="42" spans="1:3" ht="12.75" customHeight="1">
      <c r="B42" s="40" t="s">
        <v>18</v>
      </c>
      <c r="C42" s="40" t="s">
        <v>18</v>
      </c>
    </row>
  </sheetData>
  <mergeCells count="3">
    <mergeCell ref="B1:C1"/>
    <mergeCell ref="B17:C17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Enrollment by Gender &amp; College</vt:lpstr>
      <vt:lpstr>Data for Charts</vt:lpstr>
      <vt:lpstr>'Enrollment by Gender &amp; College'!Print_Area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Degraff, Amanda [I RES]</dc:creator>
  <cp:lastModifiedBy>Andringa, Chris [I RES]</cp:lastModifiedBy>
  <cp:lastPrinted>2021-07-27T20:57:45Z</cp:lastPrinted>
  <dcterms:created xsi:type="dcterms:W3CDTF">1999-11-29T21:12:46Z</dcterms:created>
  <dcterms:modified xsi:type="dcterms:W3CDTF">2025-09-26T19:05:08Z</dcterms:modified>
</cp:coreProperties>
</file>