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A783815A-FDEF-439E-B42D-5BF5C7C5E8CF}" xr6:coauthVersionLast="47" xr6:coauthVersionMax="47" xr10:uidLastSave="{00000000-0000-0000-0000-000000000000}"/>
  <bookViews>
    <workbookView xWindow="30990" yWindow="945" windowWidth="16050" windowHeight="14655" xr2:uid="{00000000-000D-0000-FFFF-FFFF00000000}"/>
  </bookViews>
  <sheets>
    <sheet name="Enrollment C&amp;L Table and Graph" sheetId="2" r:id="rId1"/>
    <sheet name="Data for Graph" sheetId="3" state="hidden" r:id="rId2"/>
  </sheets>
  <definedNames>
    <definedName name="_xlnm.Print_Area" localSheetId="0">'Enrollment C&amp;L Table and Graph'!$A$1:$CQ$120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P40" i="2" l="1"/>
  <c r="CO53" i="2"/>
  <c r="CO49" i="2"/>
  <c r="CO42" i="2"/>
  <c r="CO38" i="2"/>
  <c r="CO34" i="2"/>
  <c r="CO26" i="2"/>
  <c r="CO18" i="2"/>
  <c r="CO14" i="2"/>
  <c r="CO10" i="2"/>
  <c r="AG71" i="2"/>
  <c r="AG70" i="2"/>
  <c r="AG69" i="2"/>
  <c r="CO52" i="2"/>
  <c r="CO51" i="2"/>
  <c r="CO48" i="2"/>
  <c r="CO47" i="2"/>
  <c r="CO41" i="2"/>
  <c r="CO37" i="2"/>
  <c r="CO36" i="2"/>
  <c r="CO33" i="2"/>
  <c r="CO32" i="2"/>
  <c r="CO25" i="2"/>
  <c r="CO24" i="2"/>
  <c r="CO17" i="2"/>
  <c r="CO16" i="2"/>
  <c r="CO13" i="2"/>
  <c r="CO12" i="2"/>
  <c r="CO9" i="2"/>
  <c r="CO8" i="2"/>
  <c r="CP41" i="2" l="1"/>
  <c r="CJ42" i="2"/>
  <c r="CI42" i="2"/>
  <c r="CH42" i="2"/>
  <c r="CG42" i="2"/>
  <c r="CF42" i="2"/>
  <c r="CD42" i="2"/>
  <c r="CC42" i="2"/>
  <c r="CB42" i="2"/>
  <c r="CA42" i="2"/>
  <c r="BZ42" i="2"/>
  <c r="BY42" i="2"/>
  <c r="BX42" i="2"/>
  <c r="BW42" i="2"/>
  <c r="BV42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AF69" i="2" l="1"/>
  <c r="AC71" i="2"/>
  <c r="AD71" i="2"/>
  <c r="AC70" i="2"/>
  <c r="AD70" i="2"/>
  <c r="AC69" i="2"/>
  <c r="AD69" i="2"/>
  <c r="AE69" i="2"/>
  <c r="AE71" i="2"/>
  <c r="AE70" i="2"/>
  <c r="AF70" i="2"/>
  <c r="AF71" i="2"/>
  <c r="CN26" i="2"/>
  <c r="CN53" i="2"/>
  <c r="CN52" i="2"/>
  <c r="CN51" i="2"/>
  <c r="CN48" i="2"/>
  <c r="CN49" i="2"/>
  <c r="CN47" i="2"/>
  <c r="CN9" i="2"/>
  <c r="CN10" i="2"/>
  <c r="CN12" i="2"/>
  <c r="CN13" i="2"/>
  <c r="CN14" i="2"/>
  <c r="CN16" i="2"/>
  <c r="CN17" i="2"/>
  <c r="CN18" i="2"/>
  <c r="CN19" i="2"/>
  <c r="CN20" i="2"/>
  <c r="CN21" i="2"/>
  <c r="CN22" i="2"/>
  <c r="CN24" i="2"/>
  <c r="CN25" i="2"/>
  <c r="CN27" i="2"/>
  <c r="CN28" i="2"/>
  <c r="CN29" i="2"/>
  <c r="CN30" i="2"/>
  <c r="CN32" i="2"/>
  <c r="CN33" i="2"/>
  <c r="CN34" i="2"/>
  <c r="CN36" i="2"/>
  <c r="CN37" i="2"/>
  <c r="CN38" i="2"/>
  <c r="CN8" i="2"/>
  <c r="CM53" i="2"/>
  <c r="CM49" i="2"/>
  <c r="CM38" i="2"/>
  <c r="CM34" i="2"/>
  <c r="CM26" i="2"/>
  <c r="CM18" i="2"/>
  <c r="CM14" i="2"/>
  <c r="CM10" i="2"/>
  <c r="CM52" i="2"/>
  <c r="CM51" i="2"/>
  <c r="CM48" i="2"/>
  <c r="CM47" i="2"/>
  <c r="CM37" i="2"/>
  <c r="CM36" i="2"/>
  <c r="CM33" i="2"/>
  <c r="CM32" i="2"/>
  <c r="CM25" i="2"/>
  <c r="CM24" i="2"/>
  <c r="CM17" i="2"/>
  <c r="CM16" i="2"/>
  <c r="CM13" i="2"/>
  <c r="CM12" i="2"/>
  <c r="CM9" i="2"/>
  <c r="CM8" i="2"/>
  <c r="AH70" i="2" l="1"/>
  <c r="CP52" i="2"/>
  <c r="CP51" i="2"/>
  <c r="CL38" i="2"/>
  <c r="CL34" i="2"/>
  <c r="CL26" i="2"/>
  <c r="CL18" i="2"/>
  <c r="CL14" i="2"/>
  <c r="CL10" i="2"/>
  <c r="CL48" i="2" l="1"/>
  <c r="CL47" i="2"/>
  <c r="CL37" i="2"/>
  <c r="CL36" i="2"/>
  <c r="CL33" i="2"/>
  <c r="CL32" i="2"/>
  <c r="CL25" i="2"/>
  <c r="CL24" i="2"/>
  <c r="CL17" i="2"/>
  <c r="CL16" i="2"/>
  <c r="CL13" i="2"/>
  <c r="CL12" i="2"/>
  <c r="CL9" i="2"/>
  <c r="CL8" i="2"/>
  <c r="AH69" i="2" l="1"/>
  <c r="CP48" i="2" l="1"/>
  <c r="CP47" i="2"/>
  <c r="CP37" i="2"/>
  <c r="CP36" i="2"/>
  <c r="CP33" i="2"/>
  <c r="CP32" i="2"/>
  <c r="CP25" i="2"/>
  <c r="CP24" i="2"/>
  <c r="CP17" i="2"/>
  <c r="CP16" i="2"/>
  <c r="CP13" i="2"/>
  <c r="CP12" i="2"/>
  <c r="CP9" i="2"/>
  <c r="CP8" i="2"/>
  <c r="CK49" i="2" l="1"/>
  <c r="CK48" i="2"/>
  <c r="CK47" i="2"/>
  <c r="CK38" i="2"/>
  <c r="CK37" i="2"/>
  <c r="CK36" i="2"/>
  <c r="CK34" i="2"/>
  <c r="CK33" i="2"/>
  <c r="CK32" i="2"/>
  <c r="CK26" i="2"/>
  <c r="CK25" i="2"/>
  <c r="CK24" i="2"/>
  <c r="CK18" i="2"/>
  <c r="CK17" i="2"/>
  <c r="CK16" i="2"/>
  <c r="CK14" i="2"/>
  <c r="CK13" i="2"/>
  <c r="CK12" i="2"/>
  <c r="CK10" i="2"/>
  <c r="CK9" i="2"/>
  <c r="CK8" i="2"/>
  <c r="CJ49" i="2"/>
  <c r="CJ38" i="2"/>
  <c r="CJ34" i="2"/>
  <c r="CJ26" i="2"/>
  <c r="CJ18" i="2"/>
  <c r="CJ14" i="2"/>
  <c r="CJ10" i="2"/>
  <c r="AB59" i="2" l="1"/>
  <c r="AB58" i="2"/>
  <c r="CJ47" i="2"/>
  <c r="CJ36" i="2"/>
  <c r="CJ32" i="2"/>
  <c r="CJ24" i="2"/>
  <c r="CJ16" i="2"/>
  <c r="CJ12" i="2"/>
  <c r="CJ8" i="2"/>
  <c r="BF59" i="2" l="1"/>
  <c r="AB70" i="2" s="1"/>
  <c r="BF58" i="2"/>
  <c r="AB69" i="2" s="1"/>
  <c r="BE60" i="2"/>
  <c r="AA60" i="2"/>
  <c r="CJ48" i="2"/>
  <c r="CI49" i="2"/>
  <c r="CJ37" i="2"/>
  <c r="CI38" i="2"/>
  <c r="CJ33" i="2"/>
  <c r="CI34" i="2"/>
  <c r="CJ25" i="2"/>
  <c r="CI26" i="2"/>
  <c r="CJ17" i="2"/>
  <c r="CI18" i="2"/>
  <c r="CJ13" i="2"/>
  <c r="CI14" i="2"/>
  <c r="CJ9" i="2"/>
  <c r="CI10" i="2"/>
  <c r="BE59" i="2"/>
  <c r="BE58" i="2"/>
  <c r="AA59" i="2"/>
  <c r="AA58" i="2"/>
  <c r="CI48" i="2"/>
  <c r="CI47" i="2"/>
  <c r="CI37" i="2"/>
  <c r="CI36" i="2"/>
  <c r="CI33" i="2"/>
  <c r="CI32" i="2"/>
  <c r="CI25" i="2"/>
  <c r="CI24" i="2"/>
  <c r="CI17" i="2"/>
  <c r="CI16" i="2"/>
  <c r="CI13" i="2"/>
  <c r="CI12" i="2"/>
  <c r="CI9" i="2"/>
  <c r="CI8" i="2"/>
  <c r="AA71" i="2" l="1"/>
  <c r="AA70" i="2"/>
  <c r="AA69" i="2"/>
  <c r="CG38" i="2"/>
  <c r="CH38" i="2"/>
  <c r="CG34" i="2"/>
  <c r="CH34" i="2"/>
  <c r="CG26" i="2"/>
  <c r="CF26" i="2"/>
  <c r="CH26" i="2"/>
  <c r="CH18" i="2"/>
  <c r="CG18" i="2"/>
  <c r="CH14" i="2"/>
  <c r="CG14" i="2"/>
  <c r="CG10" i="2"/>
  <c r="CH10" i="2"/>
  <c r="BD60" i="2"/>
  <c r="BC60" i="2"/>
  <c r="BD59" i="2"/>
  <c r="BD58" i="2"/>
  <c r="Z60" i="2"/>
  <c r="Y60" i="2"/>
  <c r="CG49" i="2"/>
  <c r="CH49" i="2"/>
  <c r="Z71" i="2" l="1"/>
  <c r="CH59" i="2"/>
  <c r="CH58" i="2"/>
  <c r="CH52" i="2"/>
  <c r="CH51" i="2"/>
  <c r="CH48" i="2"/>
  <c r="CH47" i="2"/>
  <c r="CH37" i="2"/>
  <c r="CH36" i="2"/>
  <c r="CH33" i="2"/>
  <c r="CH32" i="2"/>
  <c r="CH25" i="2"/>
  <c r="CH24" i="2"/>
  <c r="CH17" i="2"/>
  <c r="CH16" i="2"/>
  <c r="CH13" i="2"/>
  <c r="CH12" i="2"/>
  <c r="CH9" i="2"/>
  <c r="CH8" i="2"/>
  <c r="Z59" i="2"/>
  <c r="Z58" i="2"/>
  <c r="Z70" i="2" l="1"/>
  <c r="Z69" i="2"/>
  <c r="CG60" i="2"/>
  <c r="CF60" i="2"/>
  <c r="CE60" i="2"/>
  <c r="BB60" i="2"/>
  <c r="BA60" i="2"/>
  <c r="CG53" i="2"/>
  <c r="CH53" i="2" s="1"/>
  <c r="CG27" i="2"/>
  <c r="CG28" i="2"/>
  <c r="CG29" i="2"/>
  <c r="CG30" i="2"/>
  <c r="CG52" i="2"/>
  <c r="CG51" i="2"/>
  <c r="CG48" i="2"/>
  <c r="CG47" i="2"/>
  <c r="CG37" i="2"/>
  <c r="CG36" i="2"/>
  <c r="CG33" i="2"/>
  <c r="CG32" i="2"/>
  <c r="CG25" i="2"/>
  <c r="CG24" i="2"/>
  <c r="CG17" i="2"/>
  <c r="CG16" i="2"/>
  <c r="CG13" i="2"/>
  <c r="CG12" i="2"/>
  <c r="CG9" i="2"/>
  <c r="CG8" i="2"/>
  <c r="BC59" i="2"/>
  <c r="BC58" i="2"/>
  <c r="Y59" i="2"/>
  <c r="Y58" i="2"/>
  <c r="Y69" i="2" l="1"/>
  <c r="Y70" i="2"/>
  <c r="Y71" i="2"/>
  <c r="X60" i="2"/>
  <c r="X71" i="2" s="1"/>
  <c r="CF49" i="2"/>
  <c r="CF38" i="2"/>
  <c r="CF34" i="2"/>
  <c r="CF18" i="2"/>
  <c r="CF14" i="2"/>
  <c r="CF10" i="2"/>
  <c r="CF9" i="2"/>
  <c r="W71" i="2"/>
  <c r="T71" i="2"/>
  <c r="T70" i="2"/>
  <c r="CE48" i="2"/>
  <c r="CE47" i="2"/>
  <c r="CE37" i="2"/>
  <c r="CE36" i="2"/>
  <c r="CE33" i="2"/>
  <c r="CE32" i="2"/>
  <c r="CE25" i="2"/>
  <c r="CE24" i="2"/>
  <c r="CE17" i="2"/>
  <c r="CE16" i="2"/>
  <c r="CE13" i="2"/>
  <c r="CE12" i="2"/>
  <c r="CE9" i="2"/>
  <c r="CE8" i="2"/>
  <c r="BA59" i="2"/>
  <c r="BA58" i="2"/>
  <c r="W59" i="2"/>
  <c r="W58" i="2"/>
  <c r="BB59" i="2"/>
  <c r="BB58" i="2"/>
  <c r="AZ60" i="2"/>
  <c r="X58" i="2"/>
  <c r="X59" i="2"/>
  <c r="V60" i="2"/>
  <c r="CF48" i="2"/>
  <c r="CF47" i="2"/>
  <c r="CD53" i="2"/>
  <c r="CD52" i="2"/>
  <c r="CD48" i="2"/>
  <c r="CD49" i="2"/>
  <c r="CF37" i="2"/>
  <c r="CF36" i="2"/>
  <c r="CD38" i="2"/>
  <c r="CF33" i="2"/>
  <c r="CF32" i="2"/>
  <c r="CD34" i="2"/>
  <c r="CF25" i="2"/>
  <c r="CF24" i="2"/>
  <c r="CD26" i="2"/>
  <c r="CF17" i="2"/>
  <c r="CF16" i="2"/>
  <c r="CD18" i="2"/>
  <c r="CF13" i="2"/>
  <c r="CF12" i="2"/>
  <c r="CD14" i="2"/>
  <c r="CF8" i="2"/>
  <c r="CD10" i="2"/>
  <c r="CD9" i="2"/>
  <c r="F58" i="2"/>
  <c r="G58" i="2"/>
  <c r="H58" i="2"/>
  <c r="I58" i="2"/>
  <c r="R58" i="2"/>
  <c r="S58" i="2"/>
  <c r="T58" i="2"/>
  <c r="U58" i="2"/>
  <c r="V58" i="2"/>
  <c r="F59" i="2"/>
  <c r="G59" i="2"/>
  <c r="H59" i="2"/>
  <c r="I59" i="2"/>
  <c r="R59" i="2"/>
  <c r="S59" i="2"/>
  <c r="V59" i="2"/>
  <c r="F60" i="2"/>
  <c r="G60" i="2"/>
  <c r="H60" i="2"/>
  <c r="I60" i="2"/>
  <c r="Q60" i="2"/>
  <c r="R60" i="2"/>
  <c r="S60" i="2"/>
  <c r="U60" i="2"/>
  <c r="AZ59" i="2"/>
  <c r="AY60" i="2"/>
  <c r="AY59" i="2"/>
  <c r="U70" i="2" s="1"/>
  <c r="CD58" i="2"/>
  <c r="AZ58" i="2"/>
  <c r="CD47" i="2"/>
  <c r="CD51" i="2"/>
  <c r="CD8" i="2"/>
  <c r="CD12" i="2"/>
  <c r="CD13" i="2"/>
  <c r="CD16" i="2"/>
  <c r="CD17" i="2"/>
  <c r="CD24" i="2"/>
  <c r="CD25" i="2"/>
  <c r="CD32" i="2"/>
  <c r="CD33" i="2"/>
  <c r="CD36" i="2"/>
  <c r="CD37" i="2"/>
  <c r="CC49" i="2"/>
  <c r="CC53" i="2"/>
  <c r="CC38" i="2"/>
  <c r="CC34" i="2"/>
  <c r="CC26" i="2"/>
  <c r="CC18" i="2"/>
  <c r="CC14" i="2"/>
  <c r="CC10" i="2"/>
  <c r="BY8" i="2"/>
  <c r="AY58" i="2"/>
  <c r="CC58" i="2"/>
  <c r="CC51" i="2"/>
  <c r="CC47" i="2"/>
  <c r="CB53" i="2"/>
  <c r="CB49" i="2"/>
  <c r="CB38" i="2"/>
  <c r="CB34" i="2"/>
  <c r="CB26" i="2"/>
  <c r="CB18" i="2"/>
  <c r="CB14" i="2"/>
  <c r="CB10" i="2"/>
  <c r="CC37" i="2"/>
  <c r="CC36" i="2"/>
  <c r="CC33" i="2"/>
  <c r="CC32" i="2"/>
  <c r="CC25" i="2"/>
  <c r="CC24" i="2"/>
  <c r="CC17" i="2"/>
  <c r="CC16" i="2"/>
  <c r="CC13" i="2"/>
  <c r="CC12" i="2"/>
  <c r="CC9" i="2"/>
  <c r="CC8" i="2"/>
  <c r="CC48" i="2"/>
  <c r="CB58" i="2"/>
  <c r="CA60" i="2"/>
  <c r="AW60" i="2"/>
  <c r="AX58" i="2"/>
  <c r="CA53" i="2"/>
  <c r="CB52" i="2"/>
  <c r="CB51" i="2"/>
  <c r="CB48" i="2"/>
  <c r="CB47" i="2"/>
  <c r="CA49" i="2"/>
  <c r="CA38" i="2"/>
  <c r="CA34" i="2"/>
  <c r="CA26" i="2"/>
  <c r="CA27" i="2"/>
  <c r="CA28" i="2"/>
  <c r="CA29" i="2"/>
  <c r="CA30" i="2"/>
  <c r="CA18" i="2"/>
  <c r="CA14" i="2"/>
  <c r="CA10" i="2"/>
  <c r="CB37" i="2"/>
  <c r="CB36" i="2"/>
  <c r="CB33" i="2"/>
  <c r="CB32" i="2"/>
  <c r="CB25" i="2"/>
  <c r="CB24" i="2"/>
  <c r="CB17" i="2"/>
  <c r="CB16" i="2"/>
  <c r="CB13" i="2"/>
  <c r="CB12" i="2"/>
  <c r="CB9" i="2"/>
  <c r="CB8" i="2"/>
  <c r="AW59" i="2"/>
  <c r="AW58" i="2"/>
  <c r="AV60" i="2"/>
  <c r="CA59" i="2"/>
  <c r="CA58" i="2"/>
  <c r="BZ60" i="2"/>
  <c r="BZ59" i="2"/>
  <c r="BZ58" i="2"/>
  <c r="BY60" i="2"/>
  <c r="BY59" i="2"/>
  <c r="Q70" i="2" s="1"/>
  <c r="BY58" i="2"/>
  <c r="Q69" i="2" s="1"/>
  <c r="BX60" i="2"/>
  <c r="P71" i="2" s="1"/>
  <c r="BX59" i="2"/>
  <c r="P70" i="2" s="1"/>
  <c r="BX58" i="2"/>
  <c r="P69" i="2" s="1"/>
  <c r="BW60" i="2"/>
  <c r="O71" i="2" s="1"/>
  <c r="BW59" i="2"/>
  <c r="O70" i="2" s="1"/>
  <c r="BW58" i="2"/>
  <c r="O69" i="2" s="1"/>
  <c r="BV59" i="2"/>
  <c r="N70" i="2" s="1"/>
  <c r="BV60" i="2"/>
  <c r="N71" i="2" s="1"/>
  <c r="BV58" i="2"/>
  <c r="N69" i="2" s="1"/>
  <c r="AV59" i="2"/>
  <c r="BZ53" i="2"/>
  <c r="CA52" i="2"/>
  <c r="BZ52" i="2"/>
  <c r="CA51" i="2"/>
  <c r="BZ51" i="2"/>
  <c r="BZ49" i="2"/>
  <c r="CA48" i="2"/>
  <c r="BZ48" i="2"/>
  <c r="CA47" i="2"/>
  <c r="BZ47" i="2"/>
  <c r="BZ38" i="2"/>
  <c r="CA37" i="2"/>
  <c r="BZ37" i="2"/>
  <c r="CA36" i="2"/>
  <c r="BZ36" i="2"/>
  <c r="BZ34" i="2"/>
  <c r="CA33" i="2"/>
  <c r="BZ33" i="2"/>
  <c r="CA32" i="2"/>
  <c r="BZ32" i="2"/>
  <c r="BZ26" i="2"/>
  <c r="CA25" i="2"/>
  <c r="BZ25" i="2"/>
  <c r="CA24" i="2"/>
  <c r="BZ24" i="2"/>
  <c r="BZ18" i="2"/>
  <c r="CA17" i="2"/>
  <c r="BZ17" i="2"/>
  <c r="CA16" i="2"/>
  <c r="BZ16" i="2"/>
  <c r="BZ14" i="2"/>
  <c r="CA13" i="2"/>
  <c r="BZ13" i="2"/>
  <c r="CA12" i="2"/>
  <c r="BZ12" i="2"/>
  <c r="CA9" i="2"/>
  <c r="CA8" i="2"/>
  <c r="BZ10" i="2"/>
  <c r="BZ9" i="2"/>
  <c r="BZ8" i="2"/>
  <c r="BY49" i="2"/>
  <c r="BY53" i="2"/>
  <c r="BY26" i="2"/>
  <c r="BY18" i="2"/>
  <c r="BY14" i="2"/>
  <c r="BX14" i="2"/>
  <c r="BY10" i="2"/>
  <c r="BY38" i="2"/>
  <c r="BX38" i="2"/>
  <c r="BY34" i="2"/>
  <c r="AU60" i="2"/>
  <c r="AV58" i="2"/>
  <c r="M71" i="2"/>
  <c r="M70" i="2"/>
  <c r="M69" i="2"/>
  <c r="BX53" i="2"/>
  <c r="BX49" i="2"/>
  <c r="BX34" i="2"/>
  <c r="BX26" i="2"/>
  <c r="BX18" i="2"/>
  <c r="BY52" i="2"/>
  <c r="BY51" i="2"/>
  <c r="BY48" i="2"/>
  <c r="BY47" i="2"/>
  <c r="BY37" i="2"/>
  <c r="BY36" i="2"/>
  <c r="BY33" i="2"/>
  <c r="BY32" i="2"/>
  <c r="BY25" i="2"/>
  <c r="BY24" i="2"/>
  <c r="BY17" i="2"/>
  <c r="BY16" i="2"/>
  <c r="BY13" i="2"/>
  <c r="BY12" i="2"/>
  <c r="BY9" i="2"/>
  <c r="BX10" i="2"/>
  <c r="BW53" i="2"/>
  <c r="BX52" i="2"/>
  <c r="BW52" i="2"/>
  <c r="BX51" i="2"/>
  <c r="BW51" i="2"/>
  <c r="BW49" i="2"/>
  <c r="BX48" i="2"/>
  <c r="BW48" i="2"/>
  <c r="BX47" i="2"/>
  <c r="BW47" i="2"/>
  <c r="BW38" i="2"/>
  <c r="BX37" i="2"/>
  <c r="BW37" i="2"/>
  <c r="BX36" i="2"/>
  <c r="BW36" i="2"/>
  <c r="BW34" i="2"/>
  <c r="BX33" i="2"/>
  <c r="BW33" i="2"/>
  <c r="BX32" i="2"/>
  <c r="BW32" i="2"/>
  <c r="BW26" i="2"/>
  <c r="BX25" i="2"/>
  <c r="BW25" i="2"/>
  <c r="BX24" i="2"/>
  <c r="BW24" i="2"/>
  <c r="BW18" i="2"/>
  <c r="BX17" i="2"/>
  <c r="BW17" i="2"/>
  <c r="BX16" i="2"/>
  <c r="BW16" i="2"/>
  <c r="BW14" i="2"/>
  <c r="BX13" i="2"/>
  <c r="BW13" i="2"/>
  <c r="BX12" i="2"/>
  <c r="BW12" i="2"/>
  <c r="BX8" i="2"/>
  <c r="BX9" i="2"/>
  <c r="BW10" i="2"/>
  <c r="BW9" i="2"/>
  <c r="BW8" i="2"/>
  <c r="BV53" i="2"/>
  <c r="BV49" i="2"/>
  <c r="BV38" i="2"/>
  <c r="BV34" i="2"/>
  <c r="BV26" i="2"/>
  <c r="BV18" i="2"/>
  <c r="BV14" i="2"/>
  <c r="BV10" i="2"/>
  <c r="BQ60" i="2"/>
  <c r="BP60" i="2"/>
  <c r="BO60" i="2"/>
  <c r="BN60" i="2"/>
  <c r="BQ59" i="2"/>
  <c r="BP59" i="2"/>
  <c r="BO59" i="2"/>
  <c r="BN59" i="2"/>
  <c r="BQ58" i="2"/>
  <c r="BP58" i="2"/>
  <c r="BO58" i="2"/>
  <c r="BN58" i="2"/>
  <c r="X69" i="2" l="1"/>
  <c r="R69" i="2"/>
  <c r="R70" i="2"/>
  <c r="Q71" i="2"/>
  <c r="R71" i="2"/>
  <c r="U71" i="2"/>
  <c r="W70" i="2"/>
  <c r="S69" i="2"/>
  <c r="V71" i="2"/>
  <c r="V70" i="2"/>
  <c r="W69" i="2"/>
  <c r="X70" i="2"/>
  <c r="T69" i="2"/>
  <c r="U69" i="2"/>
  <c r="S71" i="2"/>
  <c r="S70" i="2"/>
  <c r="V69" i="2"/>
</calcChain>
</file>

<file path=xl/sharedStrings.xml><?xml version="1.0" encoding="utf-8"?>
<sst xmlns="http://schemas.openxmlformats.org/spreadsheetml/2006/main" count="444" uniqueCount="81">
  <si>
    <t>Business</t>
  </si>
  <si>
    <t>Design</t>
  </si>
  <si>
    <t>Education</t>
  </si>
  <si>
    <t>Engineering</t>
  </si>
  <si>
    <t>Family and Consumer Sciences</t>
  </si>
  <si>
    <t>Liberal Arts and Sciences</t>
  </si>
  <si>
    <t xml:space="preserve"> </t>
  </si>
  <si>
    <t>Summer</t>
  </si>
  <si>
    <t>Fall</t>
  </si>
  <si>
    <t>Spring</t>
  </si>
  <si>
    <t>Fiscal Year</t>
  </si>
  <si>
    <t>Total University</t>
  </si>
  <si>
    <t>1997-
1998</t>
  </si>
  <si>
    <t>1998-
1999</t>
  </si>
  <si>
    <t>1999-
2000</t>
  </si>
  <si>
    <t>2000-
2001</t>
  </si>
  <si>
    <t>2001-
2002</t>
  </si>
  <si>
    <t>2002-
2003</t>
  </si>
  <si>
    <t>2003-
2004</t>
  </si>
  <si>
    <t>COLLEGE
AND TERM</t>
  </si>
  <si>
    <t>2004-
2005</t>
  </si>
  <si>
    <t>2005-
2006</t>
  </si>
  <si>
    <t>2001-2002</t>
  </si>
  <si>
    <t>–––––––––––––––ALL LEVELS –––––––––––––––––</t>
  </si>
  <si>
    <t>–––––––––––––––––––––GRADUATE–––––––––––––––––––––</t>
  </si>
  <si>
    <t>––––––––––––––––––––UNDERGRADUATE–––––––––––––––––––––</t>
  </si>
  <si>
    <r>
      <t>1</t>
    </r>
    <r>
      <rPr>
        <sz val="7"/>
        <rFont val="Univers 55"/>
        <family val="2"/>
      </rPr>
      <t>Human Sciences combines Colleges of Education and Family &amp; Consumer Sciences, effective July 1, 2005.</t>
    </r>
  </si>
  <si>
    <t>2006-
2007</t>
  </si>
  <si>
    <t>2007-2008</t>
  </si>
  <si>
    <t>Agriculture and Life Sciences</t>
  </si>
  <si>
    <t>2008-2009</t>
  </si>
  <si>
    <t>2009-2010</t>
  </si>
  <si>
    <t>2010- 2011</t>
  </si>
  <si>
    <t>2011- 2012</t>
  </si>
  <si>
    <r>
      <t>Post Docs</t>
    </r>
    <r>
      <rPr>
        <b/>
        <vertAlign val="superscript"/>
        <sz val="7"/>
        <rFont val="Univers 45 Light"/>
        <family val="2"/>
      </rPr>
      <t>1</t>
    </r>
  </si>
  <si>
    <t>2012- 2013</t>
  </si>
  <si>
    <t>2012-2013</t>
  </si>
  <si>
    <t>––––––––––––––––––––PROFESSIONAL–––––––––––––––––––––</t>
  </si>
  <si>
    <t>–––––––––––––––––––––PROFESSIONAL–––––––––––––––––––––</t>
  </si>
  <si>
    <t>Undergraduate</t>
  </si>
  <si>
    <t>Graduate</t>
  </si>
  <si>
    <t>Professional</t>
  </si>
  <si>
    <t xml:space="preserve">Vet Med  </t>
  </si>
  <si>
    <t>2017-2018</t>
  </si>
  <si>
    <r>
      <rPr>
        <vertAlign val="superscript"/>
        <sz val="10"/>
        <rFont val="Univers 55"/>
      </rPr>
      <t>1</t>
    </r>
    <r>
      <rPr>
        <vertAlign val="superscript"/>
        <sz val="7"/>
        <rFont val="Univers 55"/>
        <family val="2"/>
      </rPr>
      <t xml:space="preserve"> </t>
    </r>
    <r>
      <rPr>
        <sz val="8"/>
        <rFont val="Berkeley"/>
      </rPr>
      <t>Beginning Fall 2011, Post Docs are excluded from this table.</t>
    </r>
  </si>
  <si>
    <t>–––––TOTAL UNDERGRADUATE AND GRADUATE––––</t>
  </si>
  <si>
    <r>
      <rPr>
        <vertAlign val="superscript"/>
        <sz val="10"/>
        <rFont val="Univers 55"/>
      </rPr>
      <t>1</t>
    </r>
    <r>
      <rPr>
        <vertAlign val="superscript"/>
        <sz val="7"/>
        <rFont val="Univers 55"/>
        <family val="2"/>
      </rPr>
      <t xml:space="preserve"> </t>
    </r>
    <r>
      <rPr>
        <sz val="8"/>
        <rFont val="Berkeley"/>
      </rPr>
      <t>Beginning Fall 2011, Post Docs are excluded from this graph.</t>
    </r>
  </si>
  <si>
    <r>
      <rPr>
        <vertAlign val="superscript"/>
        <sz val="9"/>
        <rFont val="Univers 55"/>
      </rPr>
      <t>2</t>
    </r>
    <r>
      <rPr>
        <sz val="8"/>
        <rFont val="Berkeley"/>
      </rPr>
      <t xml:space="preserve"> Beginning Fall 2018, Intensive English Orientation Program (IEOP) students are excluded from this graph.</t>
    </r>
  </si>
  <si>
    <t xml:space="preserve"> 2013-2014</t>
  </si>
  <si>
    <t xml:space="preserve"> 2014-2015</t>
  </si>
  <si>
    <t xml:space="preserve"> 2015-2016</t>
  </si>
  <si>
    <t xml:space="preserve"> 2016-2017</t>
  </si>
  <si>
    <t xml:space="preserve"> 2017-2018</t>
  </si>
  <si>
    <t xml:space="preserve"> 2018-2019</t>
  </si>
  <si>
    <t xml:space="preserve">---   </t>
  </si>
  <si>
    <t>2018-2019</t>
  </si>
  <si>
    <r>
      <rPr>
        <vertAlign val="superscript"/>
        <sz val="9"/>
        <rFont val="Univers 55"/>
      </rPr>
      <t>2</t>
    </r>
    <r>
      <rPr>
        <sz val="8"/>
        <rFont val="Berkeley"/>
      </rPr>
      <t xml:space="preserve"> Beginning Fall 2018, Intensive English Orientation Program (IEOP) students are excluded from total enrollment.</t>
    </r>
  </si>
  <si>
    <t xml:space="preserve"> 2019-2020</t>
  </si>
  <si>
    <t>2019-2020</t>
  </si>
  <si>
    <r>
      <t>Enrollment: College, Term, and Level</t>
    </r>
    <r>
      <rPr>
        <vertAlign val="superscript"/>
        <sz val="11"/>
        <rFont val="Univers 55"/>
      </rPr>
      <t>1, 2</t>
    </r>
  </si>
  <si>
    <r>
      <t>Enrollment:Term and Level Totals</t>
    </r>
    <r>
      <rPr>
        <vertAlign val="superscript"/>
        <sz val="11"/>
        <rFont val="Univers 55"/>
      </rPr>
      <t>1, 2</t>
    </r>
  </si>
  <si>
    <t>2020-2021</t>
  </si>
  <si>
    <t>2020-
2021</t>
  </si>
  <si>
    <t>2021-2022</t>
  </si>
  <si>
    <t>2021-
2022</t>
  </si>
  <si>
    <t>–––––TOTAL PROFESSIONAL AND GRADUATE––––</t>
  </si>
  <si>
    <t>2022-2023</t>
  </si>
  <si>
    <t>2022-
2023</t>
  </si>
  <si>
    <t>2023-2024</t>
  </si>
  <si>
    <t>2024-2025</t>
  </si>
  <si>
    <t>Office of Institutional Research (Source: Workday)</t>
  </si>
  <si>
    <r>
      <t>Visiting Students</t>
    </r>
    <r>
      <rPr>
        <b/>
        <vertAlign val="superscript"/>
        <sz val="7"/>
        <rFont val="Univers 45 Light"/>
      </rPr>
      <t>3</t>
    </r>
  </si>
  <si>
    <t>Health and Human Sciences</t>
  </si>
  <si>
    <r>
      <rPr>
        <vertAlign val="superscript"/>
        <sz val="10"/>
        <rFont val="Univers 55"/>
      </rPr>
      <t>3</t>
    </r>
    <r>
      <rPr>
        <vertAlign val="superscript"/>
        <sz val="7"/>
        <rFont val="Univers 55"/>
        <family val="2"/>
      </rPr>
      <t xml:space="preserve"> </t>
    </r>
    <r>
      <rPr>
        <sz val="8"/>
        <rFont val="Berkeley"/>
      </rPr>
      <t>Beginning Fall 2024, Visiting Students are defined as non-degree students attending ISU through exchange programs, high school programs, or community college programs.</t>
    </r>
  </si>
  <si>
    <r>
      <t>Graduate Undeclared or Non-Degree</t>
    </r>
    <r>
      <rPr>
        <b/>
        <vertAlign val="superscript"/>
        <sz val="7"/>
        <rFont val="Univers 45 Light"/>
      </rPr>
      <t>4</t>
    </r>
  </si>
  <si>
    <r>
      <rPr>
        <vertAlign val="superscript"/>
        <sz val="8"/>
        <rFont val="Univers 55"/>
      </rPr>
      <t>4</t>
    </r>
    <r>
      <rPr>
        <sz val="8"/>
        <rFont val="Univers 55"/>
      </rPr>
      <t xml:space="preserve"> Beginning Fall 2024, students who were previously counted as interdepartmental are now counted in their colleges.</t>
    </r>
  </si>
  <si>
    <t>2023-
2024</t>
  </si>
  <si>
    <t>2024-
2025</t>
  </si>
  <si>
    <t>Last Updated: 9/19/2025</t>
  </si>
  <si>
    <t>2025-2026</t>
  </si>
  <si>
    <t>2025-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</si>
</sst>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,??0"/>
    <numFmt numFmtId="165" formatCode="?,??0"/>
  </numFmts>
  <fonts count="29">
    <font>
      <sz val="10"/>
      <name val="Univers 55"/>
    </font>
    <font>
      <sz val="7"/>
      <name val="Univers 55"/>
      <family val="2"/>
    </font>
    <font>
      <sz val="10"/>
      <name val="Berkeley Italic"/>
    </font>
    <font>
      <sz val="7"/>
      <name val="Univers 75 Black"/>
    </font>
    <font>
      <b/>
      <sz val="14"/>
      <name val="Univers 55"/>
      <family val="2"/>
    </font>
    <font>
      <i/>
      <sz val="10"/>
      <name val="Berkeley"/>
      <family val="1"/>
    </font>
    <font>
      <b/>
      <sz val="7"/>
      <name val="Univers 55"/>
      <family val="2"/>
    </font>
    <font>
      <sz val="8"/>
      <name val="Univers 65 Bold"/>
    </font>
    <font>
      <sz val="8"/>
      <name val="Univers 55"/>
      <family val="2"/>
    </font>
    <font>
      <sz val="8"/>
      <name val="Berkeley Italic"/>
    </font>
    <font>
      <sz val="8"/>
      <name val="Univers 75 Black"/>
    </font>
    <font>
      <b/>
      <sz val="7"/>
      <name val="Univers 45 Light"/>
      <family val="2"/>
    </font>
    <font>
      <sz val="7"/>
      <name val="Univers 65 Bold"/>
    </font>
    <font>
      <sz val="7"/>
      <name val="Berkeley Italic"/>
    </font>
    <font>
      <sz val="7"/>
      <name val="Univers 55"/>
      <family val="2"/>
    </font>
    <font>
      <vertAlign val="superscript"/>
      <sz val="9"/>
      <name val="Univers 55"/>
      <family val="2"/>
    </font>
    <font>
      <sz val="10"/>
      <name val="Univers 55"/>
      <family val="2"/>
    </font>
    <font>
      <vertAlign val="superscript"/>
      <sz val="7"/>
      <name val="Univers 55"/>
      <family val="2"/>
    </font>
    <font>
      <b/>
      <vertAlign val="superscript"/>
      <sz val="7"/>
      <name val="Univers 45 Light"/>
      <family val="2"/>
    </font>
    <font>
      <i/>
      <sz val="9"/>
      <name val="Berkeley"/>
      <family val="1"/>
    </font>
    <font>
      <b/>
      <sz val="10"/>
      <name val="Univers 55"/>
    </font>
    <font>
      <sz val="8"/>
      <name val="Berkeley"/>
    </font>
    <font>
      <vertAlign val="superscript"/>
      <sz val="9"/>
      <name val="Univers 55"/>
    </font>
    <font>
      <vertAlign val="superscript"/>
      <sz val="10"/>
      <name val="Univers 55"/>
    </font>
    <font>
      <vertAlign val="superscript"/>
      <sz val="11"/>
      <name val="Univers 55"/>
    </font>
    <font>
      <b/>
      <sz val="9"/>
      <name val="Univers 55"/>
    </font>
    <font>
      <b/>
      <vertAlign val="superscript"/>
      <sz val="7"/>
      <name val="Univers 45 Light"/>
    </font>
    <font>
      <sz val="8"/>
      <name val="Univers 55"/>
    </font>
    <font>
      <vertAlign val="superscript"/>
      <sz val="8"/>
      <name val="Univers 55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-0.249977111117893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13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0" xfId="0" applyFont="1" applyFill="1"/>
    <xf numFmtId="49" fontId="6" fillId="2" borderId="1" xfId="0" applyNumberFormat="1" applyFont="1" applyFill="1" applyBorder="1" applyAlignment="1">
      <alignment horizontal="right" wrapText="1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49" fontId="6" fillId="2" borderId="0" xfId="0" applyNumberFormat="1" applyFont="1" applyFill="1" applyAlignment="1">
      <alignment horizontal="right" wrapText="1"/>
    </xf>
    <xf numFmtId="0" fontId="3" fillId="2" borderId="0" xfId="0" applyFont="1" applyFill="1"/>
    <xf numFmtId="0" fontId="11" fillId="2" borderId="0" xfId="0" applyFont="1" applyFill="1" applyAlignment="1">
      <alignment horizontal="left"/>
    </xf>
    <xf numFmtId="164" fontId="12" fillId="2" borderId="0" xfId="0" applyNumberFormat="1" applyFont="1" applyFill="1" applyAlignment="1">
      <alignment horizontal="center"/>
    </xf>
    <xf numFmtId="165" fontId="12" fillId="2" borderId="0" xfId="0" applyNumberFormat="1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0" applyNumberFormat="1" applyFont="1" applyFill="1"/>
    <xf numFmtId="0" fontId="12" fillId="2" borderId="0" xfId="0" applyFont="1" applyFill="1"/>
    <xf numFmtId="0" fontId="7" fillId="2" borderId="0" xfId="0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8" fillId="2" borderId="0" xfId="0" applyFont="1" applyFill="1"/>
    <xf numFmtId="0" fontId="1" fillId="2" borderId="0" xfId="0" applyFont="1" applyFill="1"/>
    <xf numFmtId="0" fontId="8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/>
    <xf numFmtId="0" fontId="10" fillId="2" borderId="0" xfId="0" applyFont="1" applyFill="1"/>
    <xf numFmtId="0" fontId="14" fillId="2" borderId="0" xfId="0" applyFont="1" applyFill="1" applyAlignment="1">
      <alignment horizontal="left"/>
    </xf>
    <xf numFmtId="164" fontId="14" fillId="2" borderId="0" xfId="0" applyNumberFormat="1" applyFont="1" applyFill="1" applyAlignment="1">
      <alignment horizontal="center"/>
    </xf>
    <xf numFmtId="0" fontId="14" fillId="2" borderId="0" xfId="0" applyFont="1" applyFill="1"/>
    <xf numFmtId="0" fontId="15" fillId="2" borderId="0" xfId="0" applyFont="1" applyFill="1"/>
    <xf numFmtId="164" fontId="1" fillId="2" borderId="0" xfId="0" applyNumberFormat="1" applyFont="1" applyFill="1"/>
    <xf numFmtId="0" fontId="11" fillId="2" borderId="0" xfId="0" applyFont="1" applyFill="1"/>
    <xf numFmtId="49" fontId="6" fillId="2" borderId="1" xfId="0" applyNumberFormat="1" applyFont="1" applyFill="1" applyBorder="1" applyAlignment="1">
      <alignment horizontal="center" wrapText="1"/>
    </xf>
    <xf numFmtId="0" fontId="11" fillId="3" borderId="0" xfId="0" applyFont="1" applyFill="1" applyAlignment="1">
      <alignment horizontal="left"/>
    </xf>
    <xf numFmtId="164" fontId="12" fillId="3" borderId="0" xfId="0" applyNumberFormat="1" applyFont="1" applyFill="1" applyAlignment="1">
      <alignment horizontal="center"/>
    </xf>
    <xf numFmtId="165" fontId="12" fillId="3" borderId="0" xfId="0" applyNumberFormat="1" applyFont="1" applyFill="1" applyAlignment="1">
      <alignment horizontal="center"/>
    </xf>
    <xf numFmtId="165" fontId="12" fillId="3" borderId="0" xfId="0" applyNumberFormat="1" applyFont="1" applyFill="1"/>
    <xf numFmtId="164" fontId="12" fillId="3" borderId="0" xfId="0" applyNumberFormat="1" applyFont="1" applyFill="1"/>
    <xf numFmtId="0" fontId="12" fillId="3" borderId="0" xfId="0" applyFont="1" applyFill="1"/>
    <xf numFmtId="0" fontId="7" fillId="3" borderId="0" xfId="0" applyFont="1" applyFill="1"/>
    <xf numFmtId="0" fontId="1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/>
    <xf numFmtId="0" fontId="11" fillId="3" borderId="0" xfId="0" applyFont="1" applyFill="1"/>
    <xf numFmtId="0" fontId="1" fillId="3" borderId="0" xfId="0" applyFont="1" applyFill="1"/>
    <xf numFmtId="164" fontId="6" fillId="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14" fillId="3" borderId="0" xfId="0" applyFont="1" applyFill="1" applyAlignment="1">
      <alignment horizontal="left"/>
    </xf>
    <xf numFmtId="164" fontId="14" fillId="3" borderId="0" xfId="0" applyNumberFormat="1" applyFont="1" applyFill="1" applyAlignment="1">
      <alignment horizontal="center"/>
    </xf>
    <xf numFmtId="0" fontId="14" fillId="3" borderId="0" xfId="0" applyFont="1" applyFill="1"/>
    <xf numFmtId="165" fontId="14" fillId="3" borderId="0" xfId="0" applyNumberFormat="1" applyFont="1" applyFill="1" applyAlignment="1">
      <alignment horizontal="center"/>
    </xf>
    <xf numFmtId="165" fontId="14" fillId="3" borderId="0" xfId="0" applyNumberFormat="1" applyFont="1" applyFill="1"/>
    <xf numFmtId="0" fontId="8" fillId="3" borderId="0" xfId="0" applyFont="1" applyFill="1"/>
    <xf numFmtId="0" fontId="16" fillId="0" borderId="0" xfId="0" applyFont="1"/>
    <xf numFmtId="164" fontId="1" fillId="0" borderId="0" xfId="0" applyNumberFormat="1" applyFont="1" applyAlignment="1">
      <alignment horizontal="center"/>
    </xf>
    <xf numFmtId="0" fontId="20" fillId="0" borderId="0" xfId="0" applyFont="1"/>
    <xf numFmtId="49" fontId="6" fillId="2" borderId="0" xfId="0" applyNumberFormat="1" applyFont="1" applyFill="1" applyAlignment="1">
      <alignment horizontal="center" wrapText="1"/>
    </xf>
    <xf numFmtId="0" fontId="0" fillId="0" borderId="0" xfId="0" applyAlignment="1">
      <alignment vertical="top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164" fontId="0" fillId="0" borderId="0" xfId="0" applyNumberFormat="1"/>
    <xf numFmtId="0" fontId="5" fillId="2" borderId="0" xfId="0" applyFont="1" applyFill="1"/>
    <xf numFmtId="164" fontId="1" fillId="2" borderId="0" xfId="0" quotePrefix="1" applyNumberFormat="1" applyFont="1" applyFill="1" applyAlignment="1">
      <alignment horizontal="right"/>
    </xf>
    <xf numFmtId="0" fontId="25" fillId="0" borderId="2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0" fontId="25" fillId="0" borderId="0" xfId="0" applyFont="1" applyAlignment="1">
      <alignment horizontal="right"/>
    </xf>
    <xf numFmtId="0" fontId="21" fillId="0" borderId="0" xfId="0" applyFont="1" applyAlignment="1">
      <alignment vertical="top"/>
    </xf>
    <xf numFmtId="164" fontId="1" fillId="3" borderId="0" xfId="0" quotePrefix="1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quotePrefix="1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8" fillId="0" borderId="0" xfId="0" applyFont="1"/>
    <xf numFmtId="0" fontId="27" fillId="4" borderId="0" xfId="0" applyFont="1" applyFill="1" applyAlignment="1">
      <alignment horizontal="left"/>
    </xf>
    <xf numFmtId="0" fontId="27" fillId="4" borderId="0" xfId="0" applyFont="1" applyFill="1" applyAlignment="1">
      <alignment horizontal="right"/>
    </xf>
    <xf numFmtId="0" fontId="27" fillId="4" borderId="0" xfId="0" applyFont="1" applyFill="1"/>
    <xf numFmtId="0" fontId="0" fillId="4" borderId="0" xfId="0" applyFill="1" applyAlignment="1">
      <alignment horizontal="right"/>
    </xf>
    <xf numFmtId="0" fontId="1" fillId="4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14" fontId="19" fillId="2" borderId="0" xfId="0" applyNumberFormat="1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3" borderId="0" xfId="0" applyFont="1" applyFill="1" applyAlignment="1">
      <alignment horizontal="left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Univers 55" pitchFamily="34" charset="0"/>
              </a:defRPr>
            </a:pPr>
            <a:r>
              <a:rPr lang="en-US" b="1">
                <a:latin typeface="Univers 55" pitchFamily="34" charset="0"/>
              </a:rPr>
              <a:t>Fall</a:t>
            </a:r>
            <a:r>
              <a:rPr lang="en-US" b="1" baseline="0">
                <a:latin typeface="Univers 55" pitchFamily="34" charset="0"/>
              </a:rPr>
              <a:t> Enrollment</a:t>
            </a:r>
            <a:r>
              <a:rPr lang="en-US" sz="1400" b="0" baseline="30000">
                <a:latin typeface="Univers 55" pitchFamily="34" charset="0"/>
              </a:rPr>
              <a:t>1</a:t>
            </a:r>
            <a:r>
              <a:rPr lang="en-US" b="1" baseline="0">
                <a:latin typeface="Univers 55" pitchFamily="34" charset="0"/>
              </a:rPr>
              <a:t> by Level</a:t>
            </a:r>
            <a:endParaRPr lang="en-US" b="1">
              <a:latin typeface="Univers 55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11245385861679"/>
          <c:y val="0.10825700142694025"/>
          <c:w val="0.68413404777041142"/>
          <c:h val="0.824219342672389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for Graph'!$B$4</c:f>
              <c:strCache>
                <c:ptCount val="1"/>
                <c:pt idx="0">
                  <c:v>Undergraduate</c:v>
                </c:pt>
              </c:strCache>
            </c:strRef>
          </c:tx>
          <c:spPr>
            <a:solidFill>
              <a:srgbClr val="CE1126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for Graph'!$C$3:$K$3</c15:sqref>
                  </c15:fullRef>
                </c:ext>
              </c:extLst>
              <c:f>'Data for Graph'!$G$3:$K$3</c:f>
              <c:strCache>
                <c:ptCount val="5"/>
                <c:pt idx="0">
                  <c:v>2021-2022</c:v>
                </c:pt>
                <c:pt idx="1">
                  <c:v>2022-2023</c:v>
                </c:pt>
                <c:pt idx="2">
                  <c:v>2023-2024</c:v>
                </c:pt>
                <c:pt idx="3">
                  <c:v>2024-2025</c:v>
                </c:pt>
                <c:pt idx="4">
                  <c:v>2025-2026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Graph'!$C$4:$K$4</c15:sqref>
                  </c15:fullRef>
                </c:ext>
              </c:extLst>
              <c:f>'Data for Graph'!$G$4:$K$4</c:f>
              <c:numCache>
                <c:formatCode>General</c:formatCode>
                <c:ptCount val="5"/>
                <c:pt idx="0">
                  <c:v>25808</c:v>
                </c:pt>
                <c:pt idx="1">
                  <c:v>25241</c:v>
                </c:pt>
                <c:pt idx="2">
                  <c:v>25332</c:v>
                </c:pt>
                <c:pt idx="3">
                  <c:v>25628</c:v>
                </c:pt>
                <c:pt idx="4">
                  <c:v>26346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2-403B-B414-4AF87E5CC06E}"/>
            </c:ext>
          </c:extLst>
        </c:ser>
        <c:ser>
          <c:idx val="1"/>
          <c:order val="1"/>
          <c:tx>
            <c:strRef>
              <c:f>'Data for Graph'!$B$5</c:f>
              <c:strCache>
                <c:ptCount val="1"/>
                <c:pt idx="0">
                  <c:v>Graduate</c:v>
                </c:pt>
              </c:strCache>
            </c:strRef>
          </c:tx>
          <c:spPr>
            <a:solidFill>
              <a:srgbClr val="F2BF49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for Graph'!$C$3:$K$3</c15:sqref>
                  </c15:fullRef>
                </c:ext>
              </c:extLst>
              <c:f>'Data for Graph'!$G$3:$K$3</c:f>
              <c:strCache>
                <c:ptCount val="5"/>
                <c:pt idx="0">
                  <c:v>2021-2022</c:v>
                </c:pt>
                <c:pt idx="1">
                  <c:v>2022-2023</c:v>
                </c:pt>
                <c:pt idx="2">
                  <c:v>2023-2024</c:v>
                </c:pt>
                <c:pt idx="3">
                  <c:v>2024-2025</c:v>
                </c:pt>
                <c:pt idx="4">
                  <c:v>2025-2026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Graph'!$C$5:$K$5</c15:sqref>
                  </c15:fullRef>
                </c:ext>
              </c:extLst>
              <c:f>'Data for Graph'!$G$5:$K$5</c:f>
              <c:numCache>
                <c:formatCode>General</c:formatCode>
                <c:ptCount val="5"/>
                <c:pt idx="0">
                  <c:v>4264</c:v>
                </c:pt>
                <c:pt idx="1">
                  <c:v>4094</c:v>
                </c:pt>
                <c:pt idx="2">
                  <c:v>4210</c:v>
                </c:pt>
                <c:pt idx="3">
                  <c:v>4170</c:v>
                </c:pt>
                <c:pt idx="4">
                  <c:v>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2-403B-B414-4AF87E5CC06E}"/>
            </c:ext>
          </c:extLst>
        </c:ser>
        <c:ser>
          <c:idx val="2"/>
          <c:order val="2"/>
          <c:tx>
            <c:strRef>
              <c:f>'Data for Graph'!$B$6</c:f>
              <c:strCache>
                <c:ptCount val="1"/>
                <c:pt idx="0">
                  <c:v>Professional</c:v>
                </c:pt>
              </c:strCache>
            </c:strRef>
          </c:tx>
          <c:spPr>
            <a:solidFill>
              <a:srgbClr val="3D3028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for Graph'!$C$3:$K$3</c15:sqref>
                  </c15:fullRef>
                </c:ext>
              </c:extLst>
              <c:f>'Data for Graph'!$G$3:$K$3</c:f>
              <c:strCache>
                <c:ptCount val="5"/>
                <c:pt idx="0">
                  <c:v>2021-2022</c:v>
                </c:pt>
                <c:pt idx="1">
                  <c:v>2022-2023</c:v>
                </c:pt>
                <c:pt idx="2">
                  <c:v>2023-2024</c:v>
                </c:pt>
                <c:pt idx="3">
                  <c:v>2024-2025</c:v>
                </c:pt>
                <c:pt idx="4">
                  <c:v>2025-2026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Graph'!$C$6:$K$6</c15:sqref>
                  </c15:fullRef>
                </c:ext>
              </c:extLst>
              <c:f>'Data for Graph'!$G$6:$K$6</c:f>
              <c:numCache>
                <c:formatCode>General</c:formatCode>
                <c:ptCount val="5"/>
                <c:pt idx="0">
                  <c:v>636</c:v>
                </c:pt>
                <c:pt idx="1">
                  <c:v>634</c:v>
                </c:pt>
                <c:pt idx="2">
                  <c:v>635</c:v>
                </c:pt>
                <c:pt idx="3">
                  <c:v>634</c:v>
                </c:pt>
                <c:pt idx="4">
                  <c:v>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12-403B-B414-4AF87E5CC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0474880"/>
        <c:axId val="490476056"/>
      </c:barChart>
      <c:catAx>
        <c:axId val="4904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Univers 55"/>
                <a:ea typeface="Univers 55"/>
                <a:cs typeface="Univers 55"/>
              </a:defRPr>
            </a:pPr>
            <a:endParaRPr lang="en-US"/>
          </a:p>
        </c:txPr>
        <c:crossAx val="490476056"/>
        <c:crosses val="autoZero"/>
        <c:auto val="1"/>
        <c:lblAlgn val="ctr"/>
        <c:lblOffset val="100"/>
        <c:noMultiLvlLbl val="0"/>
      </c:catAx>
      <c:valAx>
        <c:axId val="490476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Univers 55"/>
                <a:ea typeface="Univers 55"/>
                <a:cs typeface="Univers 55"/>
              </a:defRPr>
            </a:pPr>
            <a:endParaRPr lang="en-US"/>
          </a:p>
        </c:txPr>
        <c:crossAx val="490474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40402736543181"/>
          <c:y val="0.39518122885241752"/>
          <c:w val="0.1983447729357054"/>
          <c:h val="0.25542193972741351"/>
        </c:manualLayout>
      </c:layout>
      <c:overlay val="0"/>
      <c:txPr>
        <a:bodyPr anchor="t" anchorCtr="0"/>
        <a:lstStyle/>
        <a:p>
          <a:pPr>
            <a:defRPr sz="900" b="1" i="0" u="none" strike="noStrike" baseline="0">
              <a:solidFill>
                <a:srgbClr val="000000"/>
              </a:solidFill>
              <a:latin typeface="Univers 55" pitchFamily="34" charset="0"/>
              <a:ea typeface="Berkeley"/>
              <a:cs typeface="Berkeley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6908</xdr:colOff>
      <xdr:row>0</xdr:row>
      <xdr:rowOff>51289</xdr:rowOff>
    </xdr:from>
    <xdr:to>
      <xdr:col>95</xdr:col>
      <xdr:colOff>384338</xdr:colOff>
      <xdr:row>1</xdr:row>
      <xdr:rowOff>5862</xdr:rowOff>
    </xdr:to>
    <xdr:grpSp>
      <xdr:nvGrpSpPr>
        <xdr:cNvPr id="2589" name="Group 4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GrpSpPr>
          <a:grpSpLocks noChangeAspect="1"/>
        </xdr:cNvGrpSpPr>
      </xdr:nvGrpSpPr>
      <xdr:grpSpPr bwMode="auto">
        <a:xfrm>
          <a:off x="6908" y="51289"/>
          <a:ext cx="7378305" cy="145073"/>
          <a:chOff x="-5" y="16"/>
          <a:chExt cx="1011" cy="13"/>
        </a:xfrm>
      </xdr:grpSpPr>
      <xdr:pic>
        <xdr:nvPicPr>
          <xdr:cNvPr id="2594" name="Picture 5">
            <a:extLst>
              <a:ext uri="{FF2B5EF4-FFF2-40B4-BE49-F238E27FC236}">
                <a16:creationId xmlns:a16="http://schemas.microsoft.com/office/drawing/2014/main" id="{00000000-0008-0000-0000-0000220A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" y="16"/>
            <a:ext cx="154" cy="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595" name="Line 6">
            <a:extLst>
              <a:ext uri="{FF2B5EF4-FFF2-40B4-BE49-F238E27FC236}">
                <a16:creationId xmlns:a16="http://schemas.microsoft.com/office/drawing/2014/main" id="{00000000-0008-0000-0000-0000230A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-5" y="29"/>
            <a:ext cx="1011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7266</xdr:colOff>
      <xdr:row>79</xdr:row>
      <xdr:rowOff>60446</xdr:rowOff>
    </xdr:from>
    <xdr:to>
      <xdr:col>95</xdr:col>
      <xdr:colOff>278948</xdr:colOff>
      <xdr:row>80</xdr:row>
      <xdr:rowOff>17584</xdr:rowOff>
    </xdr:to>
    <xdr:grpSp>
      <xdr:nvGrpSpPr>
        <xdr:cNvPr id="2590" name="Group 4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GrpSpPr>
          <a:grpSpLocks noChangeAspect="1"/>
        </xdr:cNvGrpSpPr>
      </xdr:nvGrpSpPr>
      <xdr:grpSpPr bwMode="auto">
        <a:xfrm>
          <a:off x="7266" y="9728321"/>
          <a:ext cx="7272557" cy="147638"/>
          <a:chOff x="-5" y="16"/>
          <a:chExt cx="801" cy="13"/>
        </a:xfrm>
      </xdr:grpSpPr>
      <xdr:pic>
        <xdr:nvPicPr>
          <xdr:cNvPr id="2592" name="Picture 5">
            <a:extLst>
              <a:ext uri="{FF2B5EF4-FFF2-40B4-BE49-F238E27FC236}">
                <a16:creationId xmlns:a16="http://schemas.microsoft.com/office/drawing/2014/main" id="{00000000-0008-0000-0000-0000200A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" y="16"/>
            <a:ext cx="122" cy="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593" name="Line 6">
            <a:extLst>
              <a:ext uri="{FF2B5EF4-FFF2-40B4-BE49-F238E27FC236}">
                <a16:creationId xmlns:a16="http://schemas.microsoft.com/office/drawing/2014/main" id="{00000000-0008-0000-0000-0000210A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-5" y="29"/>
            <a:ext cx="801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151667</xdr:colOff>
      <xdr:row>83</xdr:row>
      <xdr:rowOff>60081</xdr:rowOff>
    </xdr:from>
    <xdr:to>
      <xdr:col>91</xdr:col>
      <xdr:colOff>171450</xdr:colOff>
      <xdr:row>111</xdr:row>
      <xdr:rowOff>85725</xdr:rowOff>
    </xdr:to>
    <xdr:graphicFrame macro="">
      <xdr:nvGraphicFramePr>
        <xdr:cNvPr id="2591" name="Chart 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19"/>
  <sheetViews>
    <sheetView showGridLines="0" tabSelected="1" view="pageBreakPreview" zoomScaleNormal="130" zoomScaleSheetLayoutView="100" workbookViewId="0">
      <selection activeCell="AH70" sqref="AH70"/>
    </sheetView>
  </sheetViews>
  <sheetFormatPr defaultColWidth="11.28515625" defaultRowHeight="12.75"/>
  <cols>
    <col min="1" max="3" width="0.85546875" style="1" customWidth="1"/>
    <col min="4" max="4" width="9" style="1" customWidth="1"/>
    <col min="5" max="5" width="1.7109375" style="1" customWidth="1"/>
    <col min="6" max="20" width="5.7109375" style="2" hidden="1" customWidth="1"/>
    <col min="21" max="21" width="0.28515625" style="2" hidden="1" customWidth="1"/>
    <col min="22" max="29" width="5.28515625" style="2" hidden="1" customWidth="1"/>
    <col min="30" max="34" width="5.28515625" style="2" customWidth="1"/>
    <col min="35" max="35" width="1.7109375" style="2" customWidth="1"/>
    <col min="36" max="37" width="5.28515625" style="2" hidden="1" customWidth="1"/>
    <col min="38" max="41" width="5.28515625" style="3" hidden="1" customWidth="1"/>
    <col min="42" max="50" width="5.7109375" style="3" hidden="1" customWidth="1"/>
    <col min="51" max="51" width="5.7109375" style="2" hidden="1" customWidth="1"/>
    <col min="52" max="52" width="5.28515625" style="2" hidden="1" customWidth="1"/>
    <col min="53" max="53" width="0.140625" style="2" customWidth="1"/>
    <col min="54" max="59" width="5.28515625" style="2" hidden="1" customWidth="1"/>
    <col min="60" max="64" width="5.28515625" style="2" customWidth="1"/>
    <col min="65" max="65" width="1.7109375" style="3" customWidth="1"/>
    <col min="66" max="77" width="5.7109375" style="3" hidden="1" customWidth="1"/>
    <col min="78" max="81" width="6.140625" style="3" hidden="1" customWidth="1"/>
    <col min="82" max="82" width="6.7109375" style="3" hidden="1" customWidth="1"/>
    <col min="83" max="88" width="6.5703125" style="3" hidden="1" customWidth="1"/>
    <col min="89" max="89" width="6.7109375" style="2" hidden="1" customWidth="1"/>
    <col min="90" max="94" width="6.7109375" style="2" customWidth="1"/>
    <col min="95" max="95" width="1.7109375" style="3" customWidth="1"/>
    <col min="96" max="16384" width="11.28515625" style="3"/>
  </cols>
  <sheetData>
    <row r="1" spans="1:95" ht="15" customHeight="1"/>
    <row r="2" spans="1:95" ht="22.5" customHeight="1">
      <c r="A2" s="4" t="s">
        <v>59</v>
      </c>
      <c r="B2" s="4"/>
      <c r="C2" s="4"/>
      <c r="D2" s="4"/>
      <c r="E2" s="4"/>
    </row>
    <row r="3" spans="1:95" s="72" customFormat="1" ht="15" customHeight="1">
      <c r="A3" s="70" t="s">
        <v>10</v>
      </c>
      <c r="B3" s="70"/>
      <c r="C3" s="70"/>
      <c r="D3" s="70"/>
      <c r="E3" s="70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O3" s="72" t="s">
        <v>6</v>
      </c>
      <c r="CK3" s="71"/>
      <c r="CL3" s="71"/>
      <c r="CM3" s="71"/>
      <c r="CN3" s="71"/>
      <c r="CO3" s="71"/>
      <c r="CP3" s="71"/>
    </row>
    <row r="4" spans="1:95" s="12" customFormat="1" ht="16.5" customHeight="1">
      <c r="A4" s="91"/>
      <c r="B4" s="91"/>
      <c r="C4" s="91"/>
      <c r="D4" s="91"/>
      <c r="E4" s="9"/>
      <c r="F4" s="10"/>
      <c r="G4" s="11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92" t="s">
        <v>25</v>
      </c>
      <c r="Z4" s="92"/>
      <c r="AA4" s="92"/>
      <c r="AB4" s="92"/>
      <c r="AC4" s="92"/>
      <c r="AD4" s="92"/>
      <c r="AE4" s="92"/>
      <c r="AF4" s="92"/>
      <c r="AG4" s="92"/>
      <c r="AH4" s="92"/>
      <c r="AI4" s="11"/>
      <c r="AJ4" s="10"/>
      <c r="AK4" s="11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92" t="s">
        <v>24</v>
      </c>
      <c r="BD4" s="92"/>
      <c r="BE4" s="92"/>
      <c r="BF4" s="92"/>
      <c r="BG4" s="92"/>
      <c r="BH4" s="92"/>
      <c r="BI4" s="92"/>
      <c r="BJ4" s="92"/>
      <c r="BK4" s="92"/>
      <c r="BL4" s="92"/>
      <c r="BM4" s="11"/>
      <c r="BN4" s="10"/>
      <c r="BO4" s="11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33"/>
      <c r="CD4" s="33"/>
      <c r="CE4" s="33"/>
      <c r="CF4" s="33"/>
      <c r="CG4" s="92" t="s">
        <v>45</v>
      </c>
      <c r="CH4" s="92"/>
      <c r="CI4" s="92"/>
      <c r="CJ4" s="92"/>
      <c r="CK4" s="92"/>
      <c r="CL4" s="92"/>
      <c r="CM4" s="92"/>
      <c r="CN4" s="92"/>
      <c r="CO4" s="92"/>
      <c r="CP4" s="92"/>
      <c r="CQ4" s="11"/>
    </row>
    <row r="5" spans="1:95" s="34" customFormat="1" ht="19.5" customHeight="1">
      <c r="A5" s="95" t="s">
        <v>19</v>
      </c>
      <c r="B5" s="96"/>
      <c r="C5" s="96"/>
      <c r="D5" s="96"/>
      <c r="E5" s="9"/>
      <c r="F5" s="16" t="s">
        <v>12</v>
      </c>
      <c r="G5" s="16" t="s">
        <v>13</v>
      </c>
      <c r="H5" s="16" t="s">
        <v>14</v>
      </c>
      <c r="I5" s="16" t="s">
        <v>15</v>
      </c>
      <c r="J5" s="16" t="s">
        <v>22</v>
      </c>
      <c r="K5" s="16" t="s">
        <v>17</v>
      </c>
      <c r="L5" s="16" t="s">
        <v>18</v>
      </c>
      <c r="M5" s="16" t="s">
        <v>20</v>
      </c>
      <c r="N5" s="16" t="s">
        <v>21</v>
      </c>
      <c r="O5" s="16" t="s">
        <v>27</v>
      </c>
      <c r="P5" s="16" t="s">
        <v>28</v>
      </c>
      <c r="Q5" s="16" t="s">
        <v>30</v>
      </c>
      <c r="R5" s="16" t="s">
        <v>31</v>
      </c>
      <c r="S5" s="67" t="s">
        <v>32</v>
      </c>
      <c r="T5" s="67" t="s">
        <v>33</v>
      </c>
      <c r="U5" s="67" t="s">
        <v>36</v>
      </c>
      <c r="V5" s="41" t="s">
        <v>48</v>
      </c>
      <c r="W5" s="41" t="s">
        <v>49</v>
      </c>
      <c r="X5" s="41" t="s">
        <v>50</v>
      </c>
      <c r="Y5" s="41" t="s">
        <v>51</v>
      </c>
      <c r="Z5" s="41" t="s">
        <v>52</v>
      </c>
      <c r="AA5" s="41" t="s">
        <v>53</v>
      </c>
      <c r="AB5" s="41" t="s">
        <v>57</v>
      </c>
      <c r="AC5" s="41" t="s">
        <v>61</v>
      </c>
      <c r="AD5" s="41" t="s">
        <v>63</v>
      </c>
      <c r="AE5" s="41" t="s">
        <v>66</v>
      </c>
      <c r="AF5" s="41" t="s">
        <v>68</v>
      </c>
      <c r="AG5" s="41" t="s">
        <v>69</v>
      </c>
      <c r="AH5" s="41" t="s">
        <v>79</v>
      </c>
      <c r="AI5" s="14"/>
      <c r="AJ5" s="16" t="s">
        <v>12</v>
      </c>
      <c r="AK5" s="16" t="s">
        <v>13</v>
      </c>
      <c r="AL5" s="15" t="s">
        <v>14</v>
      </c>
      <c r="AM5" s="15" t="s">
        <v>15</v>
      </c>
      <c r="AN5" s="16" t="s">
        <v>16</v>
      </c>
      <c r="AO5" s="16" t="s">
        <v>17</v>
      </c>
      <c r="AP5" s="16" t="s">
        <v>18</v>
      </c>
      <c r="AQ5" s="16" t="s">
        <v>20</v>
      </c>
      <c r="AR5" s="16" t="s">
        <v>21</v>
      </c>
      <c r="AS5" s="16" t="s">
        <v>27</v>
      </c>
      <c r="AT5" s="16" t="s">
        <v>28</v>
      </c>
      <c r="AU5" s="16" t="s">
        <v>30</v>
      </c>
      <c r="AV5" s="16" t="s">
        <v>31</v>
      </c>
      <c r="AW5" s="67" t="s">
        <v>32</v>
      </c>
      <c r="AX5" s="67" t="s">
        <v>33</v>
      </c>
      <c r="AY5" s="67" t="s">
        <v>36</v>
      </c>
      <c r="AZ5" s="41" t="s">
        <v>48</v>
      </c>
      <c r="BA5" s="41" t="s">
        <v>49</v>
      </c>
      <c r="BB5" s="41" t="s">
        <v>50</v>
      </c>
      <c r="BC5" s="41" t="s">
        <v>51</v>
      </c>
      <c r="BD5" s="41" t="s">
        <v>52</v>
      </c>
      <c r="BE5" s="41" t="s">
        <v>53</v>
      </c>
      <c r="BF5" s="41" t="s">
        <v>57</v>
      </c>
      <c r="BG5" s="41" t="s">
        <v>61</v>
      </c>
      <c r="BH5" s="41" t="s">
        <v>63</v>
      </c>
      <c r="BI5" s="41" t="s">
        <v>66</v>
      </c>
      <c r="BJ5" s="41" t="s">
        <v>68</v>
      </c>
      <c r="BK5" s="41" t="s">
        <v>69</v>
      </c>
      <c r="BL5" s="41" t="s">
        <v>79</v>
      </c>
      <c r="BM5" s="15"/>
      <c r="BN5" s="16" t="s">
        <v>12</v>
      </c>
      <c r="BO5" s="16" t="s">
        <v>13</v>
      </c>
      <c r="BP5" s="16" t="s">
        <v>14</v>
      </c>
      <c r="BQ5" s="16" t="s">
        <v>15</v>
      </c>
      <c r="BR5" s="16" t="s">
        <v>16</v>
      </c>
      <c r="BS5" s="16" t="s">
        <v>17</v>
      </c>
      <c r="BT5" s="16" t="s">
        <v>18</v>
      </c>
      <c r="BU5" s="16" t="s">
        <v>20</v>
      </c>
      <c r="BV5" s="16" t="s">
        <v>21</v>
      </c>
      <c r="BW5" s="16" t="s">
        <v>27</v>
      </c>
      <c r="BX5" s="16" t="s">
        <v>28</v>
      </c>
      <c r="BY5" s="16" t="s">
        <v>30</v>
      </c>
      <c r="BZ5" s="16" t="s">
        <v>31</v>
      </c>
      <c r="CA5" s="67" t="s">
        <v>32</v>
      </c>
      <c r="CB5" s="67" t="s">
        <v>33</v>
      </c>
      <c r="CC5" s="67" t="s">
        <v>36</v>
      </c>
      <c r="CD5" s="41" t="s">
        <v>48</v>
      </c>
      <c r="CE5" s="41" t="s">
        <v>49</v>
      </c>
      <c r="CF5" s="41" t="s">
        <v>50</v>
      </c>
      <c r="CG5" s="41" t="s">
        <v>51</v>
      </c>
      <c r="CH5" s="41" t="s">
        <v>52</v>
      </c>
      <c r="CI5" s="41" t="s">
        <v>53</v>
      </c>
      <c r="CJ5" s="41" t="s">
        <v>57</v>
      </c>
      <c r="CK5" s="41" t="s">
        <v>62</v>
      </c>
      <c r="CL5" s="41" t="s">
        <v>64</v>
      </c>
      <c r="CM5" s="41" t="s">
        <v>67</v>
      </c>
      <c r="CN5" s="41" t="s">
        <v>76</v>
      </c>
      <c r="CO5" s="41" t="s">
        <v>77</v>
      </c>
      <c r="CP5" s="41" t="s">
        <v>80</v>
      </c>
      <c r="CQ5" s="15"/>
    </row>
    <row r="6" spans="1:95" s="17" customFormat="1" ht="9.9499999999999993" customHeight="1">
      <c r="A6" s="8"/>
      <c r="B6" s="1"/>
      <c r="C6" s="1"/>
      <c r="D6" s="1"/>
      <c r="E6" s="9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4"/>
      <c r="AJ6" s="16"/>
      <c r="AK6" s="16"/>
      <c r="AL6" s="15"/>
      <c r="AM6" s="15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5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K6" s="16"/>
      <c r="CL6" s="16"/>
      <c r="CM6" s="16"/>
      <c r="CN6" s="16"/>
      <c r="CO6" s="16"/>
      <c r="CP6" s="16"/>
      <c r="CQ6" s="15"/>
    </row>
    <row r="7" spans="1:95" s="24" customFormat="1" ht="10.5" customHeight="1">
      <c r="A7" s="42" t="s">
        <v>29</v>
      </c>
      <c r="B7" s="42"/>
      <c r="C7" s="42"/>
      <c r="D7" s="42"/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4"/>
      <c r="AK7" s="44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6"/>
      <c r="BN7" s="46"/>
      <c r="BO7" s="46"/>
      <c r="BP7" s="46"/>
      <c r="BQ7" s="46"/>
      <c r="BR7" s="46"/>
      <c r="BS7" s="46"/>
      <c r="BT7" s="47"/>
      <c r="BU7" s="47"/>
      <c r="BV7" s="46"/>
      <c r="BW7" s="46"/>
      <c r="BX7" s="46"/>
      <c r="BY7" s="46"/>
      <c r="BZ7" s="46"/>
      <c r="CA7" s="46"/>
      <c r="CB7" s="46"/>
      <c r="CC7" s="46"/>
      <c r="CD7" s="48"/>
      <c r="CE7" s="48"/>
      <c r="CF7" s="48"/>
      <c r="CG7" s="48"/>
      <c r="CH7" s="48"/>
      <c r="CI7" s="48"/>
      <c r="CJ7" s="48"/>
      <c r="CK7" s="43"/>
      <c r="CL7" s="43"/>
      <c r="CM7" s="43"/>
      <c r="CN7" s="43"/>
      <c r="CO7" s="43"/>
      <c r="CP7" s="43"/>
      <c r="CQ7" s="46"/>
    </row>
    <row r="8" spans="1:95" s="28" customFormat="1" ht="9.75" customHeight="1">
      <c r="A8" s="49"/>
      <c r="B8" s="49" t="s">
        <v>7</v>
      </c>
      <c r="C8" s="49"/>
      <c r="D8" s="49"/>
      <c r="E8" s="49"/>
      <c r="F8" s="50">
        <v>425</v>
      </c>
      <c r="G8" s="50">
        <v>480</v>
      </c>
      <c r="H8" s="50">
        <v>486</v>
      </c>
      <c r="I8" s="50">
        <v>487</v>
      </c>
      <c r="J8" s="50">
        <v>475</v>
      </c>
      <c r="K8" s="50">
        <v>496</v>
      </c>
      <c r="L8" s="50">
        <v>471</v>
      </c>
      <c r="M8" s="50">
        <v>407</v>
      </c>
      <c r="N8" s="50">
        <v>532</v>
      </c>
      <c r="O8" s="50">
        <v>471</v>
      </c>
      <c r="P8" s="50">
        <v>591</v>
      </c>
      <c r="Q8" s="50">
        <v>562</v>
      </c>
      <c r="R8" s="50">
        <v>569</v>
      </c>
      <c r="S8" s="50">
        <v>667</v>
      </c>
      <c r="T8" s="50">
        <v>732</v>
      </c>
      <c r="U8" s="50">
        <v>854</v>
      </c>
      <c r="V8" s="50">
        <v>900</v>
      </c>
      <c r="W8" s="50">
        <v>991</v>
      </c>
      <c r="X8" s="50">
        <v>977</v>
      </c>
      <c r="Y8" s="50">
        <v>1039</v>
      </c>
      <c r="Z8" s="50">
        <v>1014</v>
      </c>
      <c r="AA8" s="50">
        <v>950</v>
      </c>
      <c r="AB8" s="50">
        <v>833</v>
      </c>
      <c r="AC8" s="50">
        <v>804</v>
      </c>
      <c r="AD8" s="50">
        <v>787</v>
      </c>
      <c r="AE8" s="50">
        <v>724</v>
      </c>
      <c r="AF8" s="50">
        <v>722</v>
      </c>
      <c r="AG8" s="50">
        <v>561</v>
      </c>
      <c r="AH8" s="50">
        <v>512</v>
      </c>
      <c r="AI8" s="50"/>
      <c r="AJ8" s="51">
        <v>503</v>
      </c>
      <c r="AK8" s="51">
        <v>520</v>
      </c>
      <c r="AL8" s="51">
        <v>534</v>
      </c>
      <c r="AM8" s="51">
        <v>492</v>
      </c>
      <c r="AN8" s="51">
        <v>523</v>
      </c>
      <c r="AO8" s="51">
        <v>526</v>
      </c>
      <c r="AP8" s="51">
        <v>520</v>
      </c>
      <c r="AQ8" s="51">
        <v>535</v>
      </c>
      <c r="AR8" s="51">
        <v>553</v>
      </c>
      <c r="AS8" s="51">
        <v>528</v>
      </c>
      <c r="AT8" s="51">
        <v>524</v>
      </c>
      <c r="AU8" s="51">
        <v>490</v>
      </c>
      <c r="AV8" s="51">
        <v>538</v>
      </c>
      <c r="AW8" s="51">
        <v>491</v>
      </c>
      <c r="AX8" s="51">
        <v>514</v>
      </c>
      <c r="AY8" s="50">
        <v>459</v>
      </c>
      <c r="AZ8" s="50">
        <v>474</v>
      </c>
      <c r="BA8" s="50">
        <v>524</v>
      </c>
      <c r="BB8" s="50">
        <v>531</v>
      </c>
      <c r="BC8" s="50">
        <v>506</v>
      </c>
      <c r="BD8" s="50">
        <v>500</v>
      </c>
      <c r="BE8" s="50">
        <v>463</v>
      </c>
      <c r="BF8" s="50">
        <v>463</v>
      </c>
      <c r="BG8" s="50">
        <v>438</v>
      </c>
      <c r="BH8" s="50">
        <v>395</v>
      </c>
      <c r="BI8" s="50">
        <v>407</v>
      </c>
      <c r="BJ8" s="50">
        <v>417</v>
      </c>
      <c r="BK8" s="50">
        <v>391</v>
      </c>
      <c r="BL8" s="50">
        <v>423</v>
      </c>
      <c r="BM8" s="50"/>
      <c r="BN8" s="50">
        <v>928</v>
      </c>
      <c r="BO8" s="50">
        <v>1000</v>
      </c>
      <c r="BP8" s="50">
        <v>1020</v>
      </c>
      <c r="BQ8" s="50">
        <v>979</v>
      </c>
      <c r="BR8" s="50">
        <v>998</v>
      </c>
      <c r="BS8" s="50">
        <v>1022</v>
      </c>
      <c r="BT8" s="50">
        <v>991</v>
      </c>
      <c r="BU8" s="50">
        <v>942</v>
      </c>
      <c r="BV8" s="50">
        <v>1085</v>
      </c>
      <c r="BW8" s="50">
        <f t="shared" ref="BW8:CF9" si="0">O8+AS8</f>
        <v>999</v>
      </c>
      <c r="BX8" s="50">
        <f t="shared" si="0"/>
        <v>1115</v>
      </c>
      <c r="BY8" s="50">
        <f t="shared" si="0"/>
        <v>1052</v>
      </c>
      <c r="BZ8" s="50">
        <f t="shared" si="0"/>
        <v>1107</v>
      </c>
      <c r="CA8" s="50">
        <f t="shared" si="0"/>
        <v>1158</v>
      </c>
      <c r="CB8" s="50">
        <f t="shared" si="0"/>
        <v>1246</v>
      </c>
      <c r="CC8" s="50">
        <f t="shared" si="0"/>
        <v>1313</v>
      </c>
      <c r="CD8" s="50">
        <f t="shared" si="0"/>
        <v>1374</v>
      </c>
      <c r="CE8" s="50">
        <f t="shared" si="0"/>
        <v>1515</v>
      </c>
      <c r="CF8" s="50">
        <f t="shared" si="0"/>
        <v>1508</v>
      </c>
      <c r="CG8" s="50">
        <f>SUM(Y8,BC8)</f>
        <v>1545</v>
      </c>
      <c r="CH8" s="50">
        <f>SUM(Z8,BD8)</f>
        <v>1514</v>
      </c>
      <c r="CI8" s="50">
        <f t="shared" ref="CI8:CN8" si="1">AA8+BE8</f>
        <v>1413</v>
      </c>
      <c r="CJ8" s="50">
        <f t="shared" si="1"/>
        <v>1296</v>
      </c>
      <c r="CK8" s="50">
        <f t="shared" si="1"/>
        <v>1242</v>
      </c>
      <c r="CL8" s="50">
        <f t="shared" si="1"/>
        <v>1182</v>
      </c>
      <c r="CM8" s="50">
        <f t="shared" si="1"/>
        <v>1131</v>
      </c>
      <c r="CN8" s="50">
        <f t="shared" si="1"/>
        <v>1139</v>
      </c>
      <c r="CO8" s="50">
        <f t="shared" ref="CO8:CP8" si="2">AG8+BK8</f>
        <v>952</v>
      </c>
      <c r="CP8" s="50">
        <f t="shared" si="2"/>
        <v>935</v>
      </c>
      <c r="CQ8" s="50"/>
    </row>
    <row r="9" spans="1:95" s="28" customFormat="1" ht="9.9499999999999993" customHeight="1">
      <c r="A9" s="49"/>
      <c r="B9" s="49" t="s">
        <v>8</v>
      </c>
      <c r="C9" s="49"/>
      <c r="D9" s="49"/>
      <c r="E9" s="49"/>
      <c r="F9" s="50">
        <v>2812</v>
      </c>
      <c r="G9" s="50">
        <v>2907</v>
      </c>
      <c r="H9" s="50">
        <v>2888</v>
      </c>
      <c r="I9" s="50">
        <v>2758</v>
      </c>
      <c r="J9" s="50">
        <v>2807</v>
      </c>
      <c r="K9" s="50">
        <v>2624</v>
      </c>
      <c r="L9" s="50">
        <v>2369</v>
      </c>
      <c r="M9" s="50">
        <v>2477</v>
      </c>
      <c r="N9" s="50">
        <v>2448</v>
      </c>
      <c r="O9" s="50">
        <v>2539</v>
      </c>
      <c r="P9" s="50">
        <v>2697</v>
      </c>
      <c r="Q9" s="50">
        <v>2845</v>
      </c>
      <c r="R9" s="50">
        <v>3082</v>
      </c>
      <c r="S9" s="50">
        <v>3298</v>
      </c>
      <c r="T9" s="50">
        <v>3584</v>
      </c>
      <c r="U9" s="50">
        <v>3900</v>
      </c>
      <c r="V9" s="50">
        <v>4291</v>
      </c>
      <c r="W9" s="50">
        <v>4475</v>
      </c>
      <c r="X9" s="50">
        <v>4612</v>
      </c>
      <c r="Y9" s="50">
        <v>4657</v>
      </c>
      <c r="Z9" s="50">
        <v>4603</v>
      </c>
      <c r="AA9" s="50">
        <v>4397</v>
      </c>
      <c r="AB9" s="50">
        <v>4169</v>
      </c>
      <c r="AC9" s="50">
        <v>3954</v>
      </c>
      <c r="AD9" s="50">
        <v>3844</v>
      </c>
      <c r="AE9" s="50">
        <v>3769</v>
      </c>
      <c r="AF9" s="50">
        <v>3710</v>
      </c>
      <c r="AG9" s="50">
        <v>3659</v>
      </c>
      <c r="AH9" s="50">
        <v>3720</v>
      </c>
      <c r="AI9" s="50"/>
      <c r="AJ9" s="50">
        <v>642</v>
      </c>
      <c r="AK9" s="50">
        <v>631</v>
      </c>
      <c r="AL9" s="50">
        <v>631</v>
      </c>
      <c r="AM9" s="50">
        <v>626</v>
      </c>
      <c r="AN9" s="50">
        <v>650</v>
      </c>
      <c r="AO9" s="50">
        <v>692</v>
      </c>
      <c r="AP9" s="50">
        <v>680</v>
      </c>
      <c r="AQ9" s="50">
        <v>690</v>
      </c>
      <c r="AR9" s="50">
        <v>679</v>
      </c>
      <c r="AS9" s="50">
        <v>646</v>
      </c>
      <c r="AT9" s="50">
        <v>677</v>
      </c>
      <c r="AU9" s="50">
        <v>675</v>
      </c>
      <c r="AV9" s="50">
        <v>706</v>
      </c>
      <c r="AW9" s="50">
        <v>703</v>
      </c>
      <c r="AX9" s="50">
        <v>627</v>
      </c>
      <c r="AY9" s="50">
        <v>655</v>
      </c>
      <c r="AZ9" s="50">
        <v>692</v>
      </c>
      <c r="BA9" s="50">
        <v>730</v>
      </c>
      <c r="BB9" s="50">
        <v>763</v>
      </c>
      <c r="BC9" s="50">
        <v>738</v>
      </c>
      <c r="BD9" s="50">
        <v>730</v>
      </c>
      <c r="BE9" s="50">
        <v>686</v>
      </c>
      <c r="BF9" s="50">
        <v>652</v>
      </c>
      <c r="BG9" s="50">
        <v>580</v>
      </c>
      <c r="BH9" s="50">
        <v>557</v>
      </c>
      <c r="BI9" s="50">
        <v>541</v>
      </c>
      <c r="BJ9" s="50">
        <v>540</v>
      </c>
      <c r="BK9" s="50">
        <v>592</v>
      </c>
      <c r="BL9" s="50">
        <v>564</v>
      </c>
      <c r="BM9" s="50"/>
      <c r="BN9" s="50">
        <v>3454</v>
      </c>
      <c r="BO9" s="50">
        <v>3538</v>
      </c>
      <c r="BP9" s="50">
        <v>3519</v>
      </c>
      <c r="BQ9" s="50">
        <v>3384</v>
      </c>
      <c r="BR9" s="50">
        <v>3457</v>
      </c>
      <c r="BS9" s="50">
        <v>3316</v>
      </c>
      <c r="BT9" s="50">
        <v>3049</v>
      </c>
      <c r="BU9" s="50">
        <v>3167</v>
      </c>
      <c r="BV9" s="50">
        <v>3127</v>
      </c>
      <c r="BW9" s="50">
        <f t="shared" si="0"/>
        <v>3185</v>
      </c>
      <c r="BX9" s="50">
        <f t="shared" si="0"/>
        <v>3374</v>
      </c>
      <c r="BY9" s="50">
        <f t="shared" si="0"/>
        <v>3520</v>
      </c>
      <c r="BZ9" s="50">
        <f t="shared" si="0"/>
        <v>3788</v>
      </c>
      <c r="CA9" s="50">
        <f t="shared" si="0"/>
        <v>4001</v>
      </c>
      <c r="CB9" s="50">
        <f t="shared" si="0"/>
        <v>4211</v>
      </c>
      <c r="CC9" s="50">
        <f t="shared" si="0"/>
        <v>4555</v>
      </c>
      <c r="CD9" s="50">
        <f t="shared" si="0"/>
        <v>4983</v>
      </c>
      <c r="CE9" s="50">
        <f t="shared" si="0"/>
        <v>5205</v>
      </c>
      <c r="CF9" s="50">
        <f t="shared" si="0"/>
        <v>5375</v>
      </c>
      <c r="CG9" s="50">
        <f>SUM(Y9,BC9)</f>
        <v>5395</v>
      </c>
      <c r="CH9" s="50">
        <f>SUM(Z9,BD9)</f>
        <v>5333</v>
      </c>
      <c r="CI9" s="50">
        <f t="shared" ref="CI9:CM10" si="3">AA9+BE9</f>
        <v>5083</v>
      </c>
      <c r="CJ9" s="50">
        <f t="shared" si="3"/>
        <v>4821</v>
      </c>
      <c r="CK9" s="50">
        <f t="shared" si="3"/>
        <v>4534</v>
      </c>
      <c r="CL9" s="50">
        <f t="shared" si="3"/>
        <v>4401</v>
      </c>
      <c r="CM9" s="50">
        <f t="shared" si="3"/>
        <v>4310</v>
      </c>
      <c r="CN9" s="50">
        <f t="shared" ref="CN9:CO38" si="4">AF9+BJ9</f>
        <v>4250</v>
      </c>
      <c r="CO9" s="50">
        <f>AG9+BK9</f>
        <v>4251</v>
      </c>
      <c r="CP9" s="50">
        <f>AH9+BL9</f>
        <v>4284</v>
      </c>
      <c r="CQ9" s="50"/>
    </row>
    <row r="10" spans="1:95" s="28" customFormat="1" ht="9.9499999999999993" customHeight="1">
      <c r="A10" s="49"/>
      <c r="B10" s="49" t="s">
        <v>9</v>
      </c>
      <c r="C10" s="49"/>
      <c r="D10" s="49"/>
      <c r="E10" s="49"/>
      <c r="F10" s="50">
        <v>2630</v>
      </c>
      <c r="G10" s="50">
        <v>2749</v>
      </c>
      <c r="H10" s="50">
        <v>2707</v>
      </c>
      <c r="I10" s="50">
        <v>2600</v>
      </c>
      <c r="J10" s="50">
        <v>2624</v>
      </c>
      <c r="K10" s="50">
        <v>2403</v>
      </c>
      <c r="L10" s="50">
        <v>2177</v>
      </c>
      <c r="M10" s="50">
        <v>2358</v>
      </c>
      <c r="N10" s="50">
        <v>2305</v>
      </c>
      <c r="O10" s="50">
        <v>2410</v>
      </c>
      <c r="P10" s="50">
        <v>2554</v>
      </c>
      <c r="Q10" s="50">
        <v>2698</v>
      </c>
      <c r="R10" s="50">
        <v>2938</v>
      </c>
      <c r="S10" s="50">
        <v>3094</v>
      </c>
      <c r="T10" s="50">
        <v>3434</v>
      </c>
      <c r="U10" s="50">
        <v>3736</v>
      </c>
      <c r="V10" s="50">
        <v>4086</v>
      </c>
      <c r="W10" s="50">
        <v>4256</v>
      </c>
      <c r="X10" s="50">
        <v>4337</v>
      </c>
      <c r="Y10" s="50">
        <v>4356</v>
      </c>
      <c r="Z10" s="50">
        <v>4248</v>
      </c>
      <c r="AA10" s="50">
        <v>4825</v>
      </c>
      <c r="AB10" s="50">
        <v>3866</v>
      </c>
      <c r="AC10" s="50">
        <v>3645</v>
      </c>
      <c r="AD10" s="50">
        <v>3594</v>
      </c>
      <c r="AE10" s="50">
        <v>3569</v>
      </c>
      <c r="AF10" s="50">
        <v>3480</v>
      </c>
      <c r="AG10" s="50">
        <v>3433</v>
      </c>
      <c r="AH10" s="50"/>
      <c r="AI10" s="50"/>
      <c r="AJ10" s="51">
        <v>630</v>
      </c>
      <c r="AK10" s="51">
        <v>640</v>
      </c>
      <c r="AL10" s="51">
        <v>607</v>
      </c>
      <c r="AM10" s="51">
        <v>619</v>
      </c>
      <c r="AN10" s="51">
        <v>638</v>
      </c>
      <c r="AO10" s="51">
        <v>667</v>
      </c>
      <c r="AP10" s="51">
        <v>667</v>
      </c>
      <c r="AQ10" s="51">
        <v>680</v>
      </c>
      <c r="AR10" s="51">
        <v>634</v>
      </c>
      <c r="AS10" s="51">
        <v>630</v>
      </c>
      <c r="AT10" s="51">
        <v>659</v>
      </c>
      <c r="AU10" s="51">
        <v>651</v>
      </c>
      <c r="AV10" s="51">
        <v>688</v>
      </c>
      <c r="AW10" s="51">
        <v>692</v>
      </c>
      <c r="AX10" s="51">
        <v>615</v>
      </c>
      <c r="AY10" s="50">
        <v>663</v>
      </c>
      <c r="AZ10" s="50">
        <v>702</v>
      </c>
      <c r="BA10" s="50">
        <v>730</v>
      </c>
      <c r="BB10" s="50">
        <v>740</v>
      </c>
      <c r="BC10" s="50">
        <v>709</v>
      </c>
      <c r="BD10" s="50">
        <v>704</v>
      </c>
      <c r="BE10" s="50">
        <v>690</v>
      </c>
      <c r="BF10" s="50">
        <v>609</v>
      </c>
      <c r="BG10" s="50">
        <v>580</v>
      </c>
      <c r="BH10" s="50">
        <v>555</v>
      </c>
      <c r="BI10" s="50">
        <v>534</v>
      </c>
      <c r="BJ10" s="50">
        <v>532</v>
      </c>
      <c r="BK10" s="50">
        <v>573</v>
      </c>
      <c r="BL10" s="50"/>
      <c r="BM10" s="50"/>
      <c r="BN10" s="50">
        <v>3260</v>
      </c>
      <c r="BO10" s="50">
        <v>3389</v>
      </c>
      <c r="BP10" s="50">
        <v>3314</v>
      </c>
      <c r="BQ10" s="50">
        <v>3219</v>
      </c>
      <c r="BR10" s="50">
        <v>3262</v>
      </c>
      <c r="BS10" s="50">
        <v>3070</v>
      </c>
      <c r="BT10" s="50">
        <v>2844</v>
      </c>
      <c r="BU10" s="50">
        <v>3038</v>
      </c>
      <c r="BV10" s="52">
        <f t="shared" ref="BV10:CD10" si="5">N10+AR10</f>
        <v>2939</v>
      </c>
      <c r="BW10" s="50">
        <f t="shared" si="5"/>
        <v>3040</v>
      </c>
      <c r="BX10" s="50">
        <f t="shared" si="5"/>
        <v>3213</v>
      </c>
      <c r="BY10" s="50">
        <f t="shared" si="5"/>
        <v>3349</v>
      </c>
      <c r="BZ10" s="50">
        <f t="shared" si="5"/>
        <v>3626</v>
      </c>
      <c r="CA10" s="50">
        <f t="shared" si="5"/>
        <v>3786</v>
      </c>
      <c r="CB10" s="50">
        <f t="shared" si="5"/>
        <v>4049</v>
      </c>
      <c r="CC10" s="50">
        <f t="shared" si="5"/>
        <v>4399</v>
      </c>
      <c r="CD10" s="50">
        <f t="shared" si="5"/>
        <v>4788</v>
      </c>
      <c r="CE10" s="50">
        <v>4986</v>
      </c>
      <c r="CF10" s="50">
        <f>X10+BB10</f>
        <v>5077</v>
      </c>
      <c r="CG10" s="50">
        <f>Y10+BC10</f>
        <v>5065</v>
      </c>
      <c r="CH10" s="50">
        <f>Z10+BD10</f>
        <v>4952</v>
      </c>
      <c r="CI10" s="50">
        <f t="shared" si="3"/>
        <v>5515</v>
      </c>
      <c r="CJ10" s="50">
        <f t="shared" si="3"/>
        <v>4475</v>
      </c>
      <c r="CK10" s="50">
        <f t="shared" si="3"/>
        <v>4225</v>
      </c>
      <c r="CL10" s="50">
        <f t="shared" si="3"/>
        <v>4149</v>
      </c>
      <c r="CM10" s="50">
        <f t="shared" si="3"/>
        <v>4103</v>
      </c>
      <c r="CN10" s="50">
        <f t="shared" si="4"/>
        <v>4012</v>
      </c>
      <c r="CO10" s="50">
        <f t="shared" si="4"/>
        <v>4006</v>
      </c>
      <c r="CP10" s="50"/>
      <c r="CQ10" s="50"/>
    </row>
    <row r="11" spans="1:95" s="24" customFormat="1" ht="10.5" customHeight="1">
      <c r="A11" s="18" t="s">
        <v>0</v>
      </c>
      <c r="B11" s="18"/>
      <c r="C11" s="18"/>
      <c r="D11" s="25"/>
      <c r="E11" s="25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19"/>
      <c r="CL11" s="19"/>
      <c r="CM11" s="19"/>
      <c r="CN11" s="65"/>
      <c r="CO11" s="19"/>
      <c r="CP11" s="19"/>
      <c r="CQ11" s="19"/>
    </row>
    <row r="12" spans="1:95" s="28" customFormat="1" ht="9.9499999999999993" customHeight="1">
      <c r="A12" s="25"/>
      <c r="B12" s="25" t="s">
        <v>7</v>
      </c>
      <c r="C12" s="25"/>
      <c r="D12" s="25"/>
      <c r="E12" s="25"/>
      <c r="F12" s="26">
        <v>985</v>
      </c>
      <c r="G12" s="26">
        <v>1093</v>
      </c>
      <c r="H12" s="26">
        <v>1188</v>
      </c>
      <c r="I12" s="26">
        <v>1226</v>
      </c>
      <c r="J12" s="26">
        <v>1251</v>
      </c>
      <c r="K12" s="26">
        <v>1179</v>
      </c>
      <c r="L12" s="26">
        <v>1188</v>
      </c>
      <c r="M12" s="26">
        <v>1150</v>
      </c>
      <c r="N12" s="26">
        <v>1082</v>
      </c>
      <c r="O12" s="26">
        <v>994</v>
      </c>
      <c r="P12" s="26">
        <v>967</v>
      </c>
      <c r="Q12" s="26">
        <v>955</v>
      </c>
      <c r="R12" s="26">
        <v>994</v>
      </c>
      <c r="S12" s="26">
        <v>963</v>
      </c>
      <c r="T12" s="26">
        <v>908</v>
      </c>
      <c r="U12" s="26">
        <v>855</v>
      </c>
      <c r="V12" s="26">
        <v>904</v>
      </c>
      <c r="W12" s="26">
        <v>902</v>
      </c>
      <c r="X12" s="26">
        <v>936</v>
      </c>
      <c r="Y12" s="26">
        <v>975</v>
      </c>
      <c r="Z12" s="26">
        <v>1072</v>
      </c>
      <c r="AA12" s="26">
        <v>1157</v>
      </c>
      <c r="AB12" s="26">
        <v>1024</v>
      </c>
      <c r="AC12" s="26">
        <v>1058</v>
      </c>
      <c r="AD12" s="26">
        <v>894</v>
      </c>
      <c r="AE12" s="26">
        <v>867</v>
      </c>
      <c r="AF12" s="26">
        <v>806</v>
      </c>
      <c r="AG12" s="26">
        <v>762</v>
      </c>
      <c r="AH12" s="26">
        <v>713</v>
      </c>
      <c r="AI12" s="26"/>
      <c r="AJ12" s="27">
        <v>167</v>
      </c>
      <c r="AK12" s="27">
        <v>127</v>
      </c>
      <c r="AL12" s="27">
        <v>116</v>
      </c>
      <c r="AM12" s="27">
        <v>135</v>
      </c>
      <c r="AN12" s="27">
        <v>164</v>
      </c>
      <c r="AO12" s="27">
        <v>169</v>
      </c>
      <c r="AP12" s="27">
        <v>163</v>
      </c>
      <c r="AQ12" s="27">
        <v>153</v>
      </c>
      <c r="AR12" s="27">
        <v>163</v>
      </c>
      <c r="AS12" s="27">
        <v>181</v>
      </c>
      <c r="AT12" s="27">
        <v>173</v>
      </c>
      <c r="AU12" s="27">
        <v>169</v>
      </c>
      <c r="AV12" s="27">
        <v>178</v>
      </c>
      <c r="AW12" s="27">
        <v>142</v>
      </c>
      <c r="AX12" s="27">
        <v>151</v>
      </c>
      <c r="AY12" s="26">
        <v>114</v>
      </c>
      <c r="AZ12" s="26">
        <v>110</v>
      </c>
      <c r="BA12" s="26">
        <v>130</v>
      </c>
      <c r="BB12" s="26">
        <v>170</v>
      </c>
      <c r="BC12" s="26">
        <v>185</v>
      </c>
      <c r="BD12" s="26">
        <v>179</v>
      </c>
      <c r="BE12" s="26">
        <v>135</v>
      </c>
      <c r="BF12" s="26">
        <v>149</v>
      </c>
      <c r="BG12" s="26">
        <v>178</v>
      </c>
      <c r="BH12" s="26">
        <v>164</v>
      </c>
      <c r="BI12" s="26">
        <v>169</v>
      </c>
      <c r="BJ12" s="26">
        <v>171</v>
      </c>
      <c r="BK12" s="26">
        <v>179</v>
      </c>
      <c r="BL12" s="26">
        <v>183</v>
      </c>
      <c r="BM12" s="26"/>
      <c r="BN12" s="26">
        <v>1152</v>
      </c>
      <c r="BO12" s="26">
        <v>1220</v>
      </c>
      <c r="BP12" s="26">
        <v>1304</v>
      </c>
      <c r="BQ12" s="26">
        <v>1361</v>
      </c>
      <c r="BR12" s="26">
        <v>1415</v>
      </c>
      <c r="BS12" s="26">
        <v>1348</v>
      </c>
      <c r="BT12" s="26">
        <v>1351</v>
      </c>
      <c r="BU12" s="26">
        <v>1303</v>
      </c>
      <c r="BV12" s="26">
        <v>1245</v>
      </c>
      <c r="BW12" s="26">
        <f t="shared" ref="BW12:CF13" si="6">O12+AS12</f>
        <v>1175</v>
      </c>
      <c r="BX12" s="26">
        <f t="shared" si="6"/>
        <v>1140</v>
      </c>
      <c r="BY12" s="26">
        <f t="shared" si="6"/>
        <v>1124</v>
      </c>
      <c r="BZ12" s="26">
        <f t="shared" si="6"/>
        <v>1172</v>
      </c>
      <c r="CA12" s="26">
        <f t="shared" si="6"/>
        <v>1105</v>
      </c>
      <c r="CB12" s="26">
        <f t="shared" si="6"/>
        <v>1059</v>
      </c>
      <c r="CC12" s="26">
        <f t="shared" si="6"/>
        <v>969</v>
      </c>
      <c r="CD12" s="26">
        <f t="shared" si="6"/>
        <v>1014</v>
      </c>
      <c r="CE12" s="26">
        <f t="shared" si="6"/>
        <v>1032</v>
      </c>
      <c r="CF12" s="26">
        <f t="shared" si="6"/>
        <v>1106</v>
      </c>
      <c r="CG12" s="65">
        <f>SUM(Y12,BC12)</f>
        <v>1160</v>
      </c>
      <c r="CH12" s="65">
        <f>SUM(Z12,BD12)</f>
        <v>1251</v>
      </c>
      <c r="CI12" s="65">
        <f t="shared" ref="CI12:CM14" si="7">AA12+BE12</f>
        <v>1292</v>
      </c>
      <c r="CJ12" s="65">
        <f t="shared" si="7"/>
        <v>1173</v>
      </c>
      <c r="CK12" s="65">
        <f t="shared" si="7"/>
        <v>1236</v>
      </c>
      <c r="CL12" s="65">
        <f t="shared" si="7"/>
        <v>1058</v>
      </c>
      <c r="CM12" s="65">
        <f t="shared" si="7"/>
        <v>1036</v>
      </c>
      <c r="CN12" s="65">
        <f t="shared" si="4"/>
        <v>977</v>
      </c>
      <c r="CO12" s="65">
        <f>AG12+BK12</f>
        <v>941</v>
      </c>
      <c r="CP12" s="65">
        <f>AH12+BL12</f>
        <v>896</v>
      </c>
      <c r="CQ12" s="26"/>
    </row>
    <row r="13" spans="1:95" s="28" customFormat="1" ht="9.9499999999999993" customHeight="1">
      <c r="A13" s="25"/>
      <c r="B13" s="25" t="s">
        <v>8</v>
      </c>
      <c r="C13" s="25"/>
      <c r="D13" s="25"/>
      <c r="E13" s="25"/>
      <c r="F13" s="26">
        <v>2968</v>
      </c>
      <c r="G13" s="26">
        <v>3114</v>
      </c>
      <c r="H13" s="26">
        <v>3400</v>
      </c>
      <c r="I13" s="26">
        <v>3556</v>
      </c>
      <c r="J13" s="26">
        <v>3757</v>
      </c>
      <c r="K13" s="26">
        <v>3729</v>
      </c>
      <c r="L13" s="26">
        <v>3635</v>
      </c>
      <c r="M13" s="26">
        <v>3599</v>
      </c>
      <c r="N13" s="26">
        <v>3480</v>
      </c>
      <c r="O13" s="26">
        <v>3313</v>
      </c>
      <c r="P13" s="26">
        <v>3333</v>
      </c>
      <c r="Q13" s="26">
        <v>3473</v>
      </c>
      <c r="R13" s="26">
        <v>3470</v>
      </c>
      <c r="S13" s="26">
        <v>3240</v>
      </c>
      <c r="T13" s="26">
        <v>3212</v>
      </c>
      <c r="U13" s="26">
        <v>3327</v>
      </c>
      <c r="V13" s="26">
        <v>3687</v>
      </c>
      <c r="W13" s="26">
        <v>3836</v>
      </c>
      <c r="X13" s="26">
        <v>4161</v>
      </c>
      <c r="Y13" s="26">
        <v>4410</v>
      </c>
      <c r="Z13" s="26">
        <v>4587</v>
      </c>
      <c r="AA13" s="26">
        <v>4612</v>
      </c>
      <c r="AB13" s="26">
        <v>4485</v>
      </c>
      <c r="AC13" s="26">
        <v>4308</v>
      </c>
      <c r="AD13" s="26">
        <v>4333</v>
      </c>
      <c r="AE13" s="26">
        <v>4285</v>
      </c>
      <c r="AF13" s="26">
        <v>4380</v>
      </c>
      <c r="AG13" s="26">
        <v>4722</v>
      </c>
      <c r="AH13" s="26">
        <v>4903</v>
      </c>
      <c r="AI13" s="26"/>
      <c r="AJ13" s="26">
        <v>219</v>
      </c>
      <c r="AK13" s="26">
        <v>216</v>
      </c>
      <c r="AL13" s="26">
        <v>239</v>
      </c>
      <c r="AM13" s="26">
        <v>265</v>
      </c>
      <c r="AN13" s="26">
        <v>277</v>
      </c>
      <c r="AO13" s="26">
        <v>281</v>
      </c>
      <c r="AP13" s="26">
        <v>295</v>
      </c>
      <c r="AQ13" s="26">
        <v>268</v>
      </c>
      <c r="AR13" s="26">
        <v>289</v>
      </c>
      <c r="AS13" s="26">
        <v>272</v>
      </c>
      <c r="AT13" s="26">
        <v>294</v>
      </c>
      <c r="AU13" s="26">
        <v>282</v>
      </c>
      <c r="AV13" s="26">
        <v>280</v>
      </c>
      <c r="AW13" s="26">
        <v>273</v>
      </c>
      <c r="AX13" s="26">
        <v>258</v>
      </c>
      <c r="AY13" s="26">
        <v>198</v>
      </c>
      <c r="AZ13" s="26">
        <v>221</v>
      </c>
      <c r="BA13" s="26">
        <v>246</v>
      </c>
      <c r="BB13" s="26">
        <v>324</v>
      </c>
      <c r="BC13" s="26">
        <v>362</v>
      </c>
      <c r="BD13" s="26">
        <v>334</v>
      </c>
      <c r="BE13" s="26">
        <v>319</v>
      </c>
      <c r="BF13" s="26">
        <v>335</v>
      </c>
      <c r="BG13" s="26">
        <v>405</v>
      </c>
      <c r="BH13" s="26">
        <v>389</v>
      </c>
      <c r="BI13" s="26">
        <v>423</v>
      </c>
      <c r="BJ13" s="26">
        <v>440</v>
      </c>
      <c r="BK13" s="26">
        <v>474</v>
      </c>
      <c r="BL13" s="26">
        <v>498</v>
      </c>
      <c r="BM13" s="26"/>
      <c r="BN13" s="26">
        <v>3187</v>
      </c>
      <c r="BO13" s="26">
        <v>3330</v>
      </c>
      <c r="BP13" s="26">
        <v>3639</v>
      </c>
      <c r="BQ13" s="26">
        <v>3821</v>
      </c>
      <c r="BR13" s="26">
        <v>4034</v>
      </c>
      <c r="BS13" s="26">
        <v>4010</v>
      </c>
      <c r="BT13" s="26">
        <v>3930</v>
      </c>
      <c r="BU13" s="26">
        <v>3867</v>
      </c>
      <c r="BV13" s="26">
        <v>3769</v>
      </c>
      <c r="BW13" s="26">
        <f t="shared" si="6"/>
        <v>3585</v>
      </c>
      <c r="BX13" s="26">
        <f t="shared" si="6"/>
        <v>3627</v>
      </c>
      <c r="BY13" s="26">
        <f t="shared" si="6"/>
        <v>3755</v>
      </c>
      <c r="BZ13" s="26">
        <f t="shared" si="6"/>
        <v>3750</v>
      </c>
      <c r="CA13" s="26">
        <f t="shared" si="6"/>
        <v>3513</v>
      </c>
      <c r="CB13" s="26">
        <f t="shared" si="6"/>
        <v>3470</v>
      </c>
      <c r="CC13" s="26">
        <f t="shared" si="6"/>
        <v>3525</v>
      </c>
      <c r="CD13" s="26">
        <f t="shared" si="6"/>
        <v>3908</v>
      </c>
      <c r="CE13" s="26">
        <f t="shared" si="6"/>
        <v>4082</v>
      </c>
      <c r="CF13" s="26">
        <f t="shared" si="6"/>
        <v>4485</v>
      </c>
      <c r="CG13" s="65">
        <f>SUM(Y13,BC13)</f>
        <v>4772</v>
      </c>
      <c r="CH13" s="65">
        <f>SUM(Z13,BD13)</f>
        <v>4921</v>
      </c>
      <c r="CI13" s="65">
        <f t="shared" si="7"/>
        <v>4931</v>
      </c>
      <c r="CJ13" s="65">
        <f t="shared" si="7"/>
        <v>4820</v>
      </c>
      <c r="CK13" s="65">
        <f t="shared" si="7"/>
        <v>4713</v>
      </c>
      <c r="CL13" s="65">
        <f t="shared" si="7"/>
        <v>4722</v>
      </c>
      <c r="CM13" s="65">
        <f t="shared" si="7"/>
        <v>4708</v>
      </c>
      <c r="CN13" s="65">
        <f t="shared" si="4"/>
        <v>4820</v>
      </c>
      <c r="CO13" s="65">
        <f>AG13+BK13</f>
        <v>5196</v>
      </c>
      <c r="CP13" s="65">
        <f>AH13+BL13</f>
        <v>5401</v>
      </c>
      <c r="CQ13" s="26"/>
    </row>
    <row r="14" spans="1:95" s="28" customFormat="1" ht="9.9499999999999993" customHeight="1">
      <c r="A14" s="25"/>
      <c r="B14" s="25" t="s">
        <v>9</v>
      </c>
      <c r="C14" s="25"/>
      <c r="D14" s="25"/>
      <c r="E14" s="25"/>
      <c r="F14" s="26">
        <v>2853</v>
      </c>
      <c r="G14" s="26">
        <v>3071</v>
      </c>
      <c r="H14" s="26">
        <v>3205</v>
      </c>
      <c r="I14" s="26">
        <v>3422</v>
      </c>
      <c r="J14" s="26">
        <v>3535</v>
      </c>
      <c r="K14" s="26">
        <v>3502</v>
      </c>
      <c r="L14" s="26">
        <v>3474</v>
      </c>
      <c r="M14" s="26">
        <v>3390</v>
      </c>
      <c r="N14" s="26">
        <v>3278</v>
      </c>
      <c r="O14" s="26">
        <v>3105</v>
      </c>
      <c r="P14" s="26">
        <v>3221</v>
      </c>
      <c r="Q14" s="26">
        <v>3388</v>
      </c>
      <c r="R14" s="26">
        <v>3226</v>
      </c>
      <c r="S14" s="26">
        <v>3056</v>
      </c>
      <c r="T14" s="26">
        <v>3104</v>
      </c>
      <c r="U14" s="26">
        <v>3286</v>
      </c>
      <c r="V14" s="26">
        <v>3509</v>
      </c>
      <c r="W14" s="26">
        <v>3719</v>
      </c>
      <c r="X14" s="26">
        <v>4066</v>
      </c>
      <c r="Y14" s="26">
        <v>4318</v>
      </c>
      <c r="Z14" s="26">
        <v>4418</v>
      </c>
      <c r="AA14" s="26">
        <v>4697</v>
      </c>
      <c r="AB14" s="26">
        <v>4241</v>
      </c>
      <c r="AC14" s="26">
        <v>4058</v>
      </c>
      <c r="AD14" s="26">
        <v>4124</v>
      </c>
      <c r="AE14" s="26">
        <v>4008</v>
      </c>
      <c r="AF14" s="26">
        <v>4293</v>
      </c>
      <c r="AG14" s="26">
        <v>4508</v>
      </c>
      <c r="AH14" s="26"/>
      <c r="AI14" s="26"/>
      <c r="AJ14" s="27">
        <v>194</v>
      </c>
      <c r="AK14" s="27">
        <v>198</v>
      </c>
      <c r="AL14" s="27">
        <v>216</v>
      </c>
      <c r="AM14" s="27">
        <v>236</v>
      </c>
      <c r="AN14" s="27">
        <v>255</v>
      </c>
      <c r="AO14" s="27">
        <v>253</v>
      </c>
      <c r="AP14" s="27">
        <v>255</v>
      </c>
      <c r="AQ14" s="27">
        <v>245</v>
      </c>
      <c r="AR14" s="27">
        <v>250</v>
      </c>
      <c r="AS14" s="27">
        <v>269</v>
      </c>
      <c r="AT14" s="27">
        <v>259</v>
      </c>
      <c r="AU14" s="27">
        <v>267</v>
      </c>
      <c r="AV14" s="27">
        <v>257</v>
      </c>
      <c r="AW14" s="27">
        <v>259</v>
      </c>
      <c r="AX14" s="27">
        <v>223</v>
      </c>
      <c r="AY14" s="26">
        <v>198</v>
      </c>
      <c r="AZ14" s="26">
        <v>218</v>
      </c>
      <c r="BA14" s="26">
        <v>241</v>
      </c>
      <c r="BB14" s="26">
        <v>311</v>
      </c>
      <c r="BC14" s="26">
        <v>344</v>
      </c>
      <c r="BD14" s="26">
        <v>315</v>
      </c>
      <c r="BE14" s="26">
        <v>287</v>
      </c>
      <c r="BF14" s="26">
        <v>334</v>
      </c>
      <c r="BG14" s="26">
        <v>399</v>
      </c>
      <c r="BH14" s="26">
        <v>381</v>
      </c>
      <c r="BI14" s="26">
        <v>423</v>
      </c>
      <c r="BJ14" s="26">
        <v>443</v>
      </c>
      <c r="BK14" s="26">
        <v>464</v>
      </c>
      <c r="BL14" s="26"/>
      <c r="BM14" s="26"/>
      <c r="BN14" s="26">
        <v>3047</v>
      </c>
      <c r="BO14" s="26">
        <v>3269</v>
      </c>
      <c r="BP14" s="26">
        <v>3421</v>
      </c>
      <c r="BQ14" s="26">
        <v>3658</v>
      </c>
      <c r="BR14" s="26">
        <v>3790</v>
      </c>
      <c r="BS14" s="26">
        <v>3755</v>
      </c>
      <c r="BT14" s="26">
        <v>3729</v>
      </c>
      <c r="BU14" s="26">
        <v>3635</v>
      </c>
      <c r="BV14" s="39">
        <f t="shared" ref="BV14:CD14" si="8">N14+AR14</f>
        <v>3528</v>
      </c>
      <c r="BW14" s="26">
        <f t="shared" si="8"/>
        <v>3374</v>
      </c>
      <c r="BX14" s="26">
        <f t="shared" si="8"/>
        <v>3480</v>
      </c>
      <c r="BY14" s="26">
        <f t="shared" si="8"/>
        <v>3655</v>
      </c>
      <c r="BZ14" s="26">
        <f t="shared" si="8"/>
        <v>3483</v>
      </c>
      <c r="CA14" s="26">
        <f t="shared" si="8"/>
        <v>3315</v>
      </c>
      <c r="CB14" s="26">
        <f t="shared" si="8"/>
        <v>3327</v>
      </c>
      <c r="CC14" s="26">
        <f t="shared" si="8"/>
        <v>3484</v>
      </c>
      <c r="CD14" s="26">
        <f t="shared" si="8"/>
        <v>3727</v>
      </c>
      <c r="CE14" s="26">
        <v>3960</v>
      </c>
      <c r="CF14" s="26">
        <f>X14+BB14</f>
        <v>4377</v>
      </c>
      <c r="CG14" s="65">
        <f>Y14+BC14</f>
        <v>4662</v>
      </c>
      <c r="CH14" s="26">
        <f>Z14+BD14</f>
        <v>4733</v>
      </c>
      <c r="CI14" s="26">
        <f t="shared" si="7"/>
        <v>4984</v>
      </c>
      <c r="CJ14" s="65">
        <f t="shared" si="7"/>
        <v>4575</v>
      </c>
      <c r="CK14" s="65">
        <f t="shared" si="7"/>
        <v>4457</v>
      </c>
      <c r="CL14" s="65">
        <f t="shared" si="7"/>
        <v>4505</v>
      </c>
      <c r="CM14" s="65">
        <f t="shared" si="7"/>
        <v>4431</v>
      </c>
      <c r="CN14" s="65">
        <f t="shared" si="4"/>
        <v>4736</v>
      </c>
      <c r="CO14" s="65">
        <f t="shared" si="4"/>
        <v>4972</v>
      </c>
      <c r="CP14" s="65"/>
      <c r="CQ14" s="26"/>
    </row>
    <row r="15" spans="1:95" s="24" customFormat="1" ht="10.5" customHeight="1">
      <c r="A15" s="42" t="s">
        <v>1</v>
      </c>
      <c r="B15" s="42"/>
      <c r="C15" s="42"/>
      <c r="D15" s="42"/>
      <c r="E15" s="42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3"/>
      <c r="CL15" s="43"/>
      <c r="CM15" s="43"/>
      <c r="CN15" s="50"/>
      <c r="CO15" s="43"/>
      <c r="CP15" s="43"/>
      <c r="CQ15" s="43"/>
    </row>
    <row r="16" spans="1:95" s="28" customFormat="1" ht="9.9499999999999993" customHeight="1">
      <c r="A16" s="49"/>
      <c r="B16" s="49" t="s">
        <v>7</v>
      </c>
      <c r="C16" s="49"/>
      <c r="D16" s="49"/>
      <c r="E16" s="49"/>
      <c r="F16" s="50">
        <v>339</v>
      </c>
      <c r="G16" s="50">
        <v>360</v>
      </c>
      <c r="H16" s="50">
        <v>378</v>
      </c>
      <c r="I16" s="50">
        <v>378</v>
      </c>
      <c r="J16" s="50">
        <v>383</v>
      </c>
      <c r="K16" s="50">
        <v>438</v>
      </c>
      <c r="L16" s="50">
        <v>413</v>
      </c>
      <c r="M16" s="50">
        <v>391</v>
      </c>
      <c r="N16" s="50">
        <v>346</v>
      </c>
      <c r="O16" s="50">
        <v>387</v>
      </c>
      <c r="P16" s="50">
        <v>397</v>
      </c>
      <c r="Q16" s="50">
        <v>380</v>
      </c>
      <c r="R16" s="50">
        <v>321</v>
      </c>
      <c r="S16" s="50">
        <v>361</v>
      </c>
      <c r="T16" s="50">
        <v>377</v>
      </c>
      <c r="U16" s="50">
        <v>393</v>
      </c>
      <c r="V16" s="50">
        <v>395</v>
      </c>
      <c r="W16" s="50">
        <v>349</v>
      </c>
      <c r="X16" s="50">
        <v>282</v>
      </c>
      <c r="Y16" s="50">
        <v>351</v>
      </c>
      <c r="Z16" s="50">
        <v>363</v>
      </c>
      <c r="AA16" s="50">
        <v>366</v>
      </c>
      <c r="AB16" s="50">
        <v>359</v>
      </c>
      <c r="AC16" s="50">
        <v>324</v>
      </c>
      <c r="AD16" s="50">
        <v>291</v>
      </c>
      <c r="AE16" s="50">
        <v>304</v>
      </c>
      <c r="AF16" s="50">
        <v>283</v>
      </c>
      <c r="AG16" s="50">
        <v>194</v>
      </c>
      <c r="AH16" s="50">
        <v>209</v>
      </c>
      <c r="AI16" s="50"/>
      <c r="AJ16" s="51">
        <v>76</v>
      </c>
      <c r="AK16" s="51">
        <v>78</v>
      </c>
      <c r="AL16" s="51">
        <v>79</v>
      </c>
      <c r="AM16" s="51">
        <v>70</v>
      </c>
      <c r="AN16" s="51">
        <v>69</v>
      </c>
      <c r="AO16" s="51">
        <v>89</v>
      </c>
      <c r="AP16" s="51">
        <v>82</v>
      </c>
      <c r="AQ16" s="51">
        <v>67</v>
      </c>
      <c r="AR16" s="51">
        <v>86</v>
      </c>
      <c r="AS16" s="51">
        <v>61</v>
      </c>
      <c r="AT16" s="51">
        <v>50</v>
      </c>
      <c r="AU16" s="51">
        <v>47</v>
      </c>
      <c r="AV16" s="51">
        <v>60</v>
      </c>
      <c r="AW16" s="51">
        <v>75</v>
      </c>
      <c r="AX16" s="51">
        <v>60</v>
      </c>
      <c r="AY16" s="50">
        <v>73</v>
      </c>
      <c r="AZ16" s="50">
        <v>85</v>
      </c>
      <c r="BA16" s="50">
        <v>78</v>
      </c>
      <c r="BB16" s="50">
        <v>82</v>
      </c>
      <c r="BC16" s="50">
        <v>77</v>
      </c>
      <c r="BD16" s="50">
        <v>61</v>
      </c>
      <c r="BE16" s="50">
        <v>77</v>
      </c>
      <c r="BF16" s="50">
        <v>60</v>
      </c>
      <c r="BG16" s="50">
        <v>43</v>
      </c>
      <c r="BH16" s="50">
        <v>58</v>
      </c>
      <c r="BI16" s="50">
        <v>63</v>
      </c>
      <c r="BJ16" s="50">
        <v>56</v>
      </c>
      <c r="BK16" s="50">
        <v>51</v>
      </c>
      <c r="BL16" s="50">
        <v>40</v>
      </c>
      <c r="BM16" s="50"/>
      <c r="BN16" s="50">
        <v>415</v>
      </c>
      <c r="BO16" s="50">
        <v>438</v>
      </c>
      <c r="BP16" s="50">
        <v>457</v>
      </c>
      <c r="BQ16" s="50">
        <v>448</v>
      </c>
      <c r="BR16" s="50">
        <v>452</v>
      </c>
      <c r="BS16" s="50">
        <v>527</v>
      </c>
      <c r="BT16" s="50">
        <v>495</v>
      </c>
      <c r="BU16" s="50">
        <v>458</v>
      </c>
      <c r="BV16" s="50">
        <v>432</v>
      </c>
      <c r="BW16" s="50">
        <f t="shared" ref="BW16:CF17" si="9">O16+AS16</f>
        <v>448</v>
      </c>
      <c r="BX16" s="50">
        <f t="shared" si="9"/>
        <v>447</v>
      </c>
      <c r="BY16" s="50">
        <f t="shared" si="9"/>
        <v>427</v>
      </c>
      <c r="BZ16" s="50">
        <f t="shared" si="9"/>
        <v>381</v>
      </c>
      <c r="CA16" s="50">
        <f t="shared" si="9"/>
        <v>436</v>
      </c>
      <c r="CB16" s="50">
        <f t="shared" si="9"/>
        <v>437</v>
      </c>
      <c r="CC16" s="50">
        <f t="shared" si="9"/>
        <v>466</v>
      </c>
      <c r="CD16" s="50">
        <f t="shared" si="9"/>
        <v>480</v>
      </c>
      <c r="CE16" s="50">
        <f t="shared" si="9"/>
        <v>427</v>
      </c>
      <c r="CF16" s="50">
        <f t="shared" si="9"/>
        <v>364</v>
      </c>
      <c r="CG16" s="50">
        <f>SUM(Y16,BC16)</f>
        <v>428</v>
      </c>
      <c r="CH16" s="50">
        <f>SUM(Z16,BD16)</f>
        <v>424</v>
      </c>
      <c r="CI16" s="50">
        <f t="shared" ref="CI16:CM18" si="10">AA16+BE16</f>
        <v>443</v>
      </c>
      <c r="CJ16" s="50">
        <f t="shared" si="10"/>
        <v>419</v>
      </c>
      <c r="CK16" s="50">
        <f t="shared" si="10"/>
        <v>367</v>
      </c>
      <c r="CL16" s="50">
        <f t="shared" si="10"/>
        <v>349</v>
      </c>
      <c r="CM16" s="50">
        <f t="shared" si="10"/>
        <v>367</v>
      </c>
      <c r="CN16" s="50">
        <f t="shared" si="4"/>
        <v>339</v>
      </c>
      <c r="CO16" s="50">
        <f>AG16+BK16</f>
        <v>245</v>
      </c>
      <c r="CP16" s="50">
        <f>AH16+BL16</f>
        <v>249</v>
      </c>
      <c r="CQ16" s="50"/>
    </row>
    <row r="17" spans="1:95" s="28" customFormat="1" ht="9.9499999999999993" customHeight="1">
      <c r="A17" s="49"/>
      <c r="B17" s="49" t="s">
        <v>8</v>
      </c>
      <c r="C17" s="49"/>
      <c r="D17" s="49"/>
      <c r="E17" s="49"/>
      <c r="F17" s="50">
        <v>1632</v>
      </c>
      <c r="G17" s="50">
        <v>1650</v>
      </c>
      <c r="H17" s="50">
        <v>1730</v>
      </c>
      <c r="I17" s="50">
        <v>1806</v>
      </c>
      <c r="J17" s="50">
        <v>1794</v>
      </c>
      <c r="K17" s="50">
        <v>1814</v>
      </c>
      <c r="L17" s="50">
        <v>1807</v>
      </c>
      <c r="M17" s="50">
        <v>1782</v>
      </c>
      <c r="N17" s="50">
        <v>1753</v>
      </c>
      <c r="O17" s="50">
        <v>1773</v>
      </c>
      <c r="P17" s="50">
        <v>1873</v>
      </c>
      <c r="Q17" s="50">
        <v>1844</v>
      </c>
      <c r="R17" s="50">
        <v>1762</v>
      </c>
      <c r="S17" s="50">
        <v>1753</v>
      </c>
      <c r="T17" s="50">
        <v>1798</v>
      </c>
      <c r="U17" s="50">
        <v>1762</v>
      </c>
      <c r="V17" s="50">
        <v>1799</v>
      </c>
      <c r="W17" s="50">
        <v>1775</v>
      </c>
      <c r="X17" s="50">
        <v>1771</v>
      </c>
      <c r="Y17" s="50">
        <v>1823</v>
      </c>
      <c r="Z17" s="50">
        <v>1849</v>
      </c>
      <c r="AA17" s="50">
        <v>1742</v>
      </c>
      <c r="AB17" s="50">
        <v>1742</v>
      </c>
      <c r="AC17" s="50">
        <v>1746</v>
      </c>
      <c r="AD17" s="50">
        <v>1762</v>
      </c>
      <c r="AE17" s="50">
        <v>1793</v>
      </c>
      <c r="AF17" s="50">
        <v>1927</v>
      </c>
      <c r="AG17" s="50">
        <v>1960</v>
      </c>
      <c r="AH17" s="50">
        <v>2016</v>
      </c>
      <c r="AI17" s="50"/>
      <c r="AJ17" s="50">
        <v>147</v>
      </c>
      <c r="AK17" s="50">
        <v>138</v>
      </c>
      <c r="AL17" s="50">
        <v>120</v>
      </c>
      <c r="AM17" s="50">
        <v>139</v>
      </c>
      <c r="AN17" s="50">
        <v>126</v>
      </c>
      <c r="AO17" s="50">
        <v>154</v>
      </c>
      <c r="AP17" s="50">
        <v>163</v>
      </c>
      <c r="AQ17" s="50">
        <v>166</v>
      </c>
      <c r="AR17" s="50">
        <v>148</v>
      </c>
      <c r="AS17" s="50">
        <v>148</v>
      </c>
      <c r="AT17" s="50">
        <v>125</v>
      </c>
      <c r="AU17" s="50">
        <v>128</v>
      </c>
      <c r="AV17" s="50">
        <v>144</v>
      </c>
      <c r="AW17" s="50">
        <v>174</v>
      </c>
      <c r="AX17" s="50">
        <v>158</v>
      </c>
      <c r="AY17" s="50">
        <v>182</v>
      </c>
      <c r="AZ17" s="50">
        <v>202</v>
      </c>
      <c r="BA17" s="50">
        <v>223</v>
      </c>
      <c r="BB17" s="50">
        <v>213</v>
      </c>
      <c r="BC17" s="50">
        <v>168</v>
      </c>
      <c r="BD17" s="50">
        <v>190</v>
      </c>
      <c r="BE17" s="50">
        <v>186</v>
      </c>
      <c r="BF17" s="50">
        <v>163</v>
      </c>
      <c r="BG17" s="50">
        <v>144</v>
      </c>
      <c r="BH17" s="50">
        <v>163</v>
      </c>
      <c r="BI17" s="50">
        <v>170</v>
      </c>
      <c r="BJ17" s="50">
        <v>176</v>
      </c>
      <c r="BK17" s="50">
        <v>169</v>
      </c>
      <c r="BL17" s="50">
        <v>156</v>
      </c>
      <c r="BM17" s="50"/>
      <c r="BN17" s="50">
        <v>1779</v>
      </c>
      <c r="BO17" s="50">
        <v>1788</v>
      </c>
      <c r="BP17" s="50">
        <v>1850</v>
      </c>
      <c r="BQ17" s="50">
        <v>1945</v>
      </c>
      <c r="BR17" s="50">
        <v>1920</v>
      </c>
      <c r="BS17" s="50">
        <v>1968</v>
      </c>
      <c r="BT17" s="50">
        <v>1970</v>
      </c>
      <c r="BU17" s="50">
        <v>1948</v>
      </c>
      <c r="BV17" s="50">
        <v>1901</v>
      </c>
      <c r="BW17" s="50">
        <f t="shared" si="9"/>
        <v>1921</v>
      </c>
      <c r="BX17" s="50">
        <f t="shared" si="9"/>
        <v>1998</v>
      </c>
      <c r="BY17" s="50">
        <f t="shared" si="9"/>
        <v>1972</v>
      </c>
      <c r="BZ17" s="50">
        <f t="shared" si="9"/>
        <v>1906</v>
      </c>
      <c r="CA17" s="50">
        <f t="shared" si="9"/>
        <v>1927</v>
      </c>
      <c r="CB17" s="50">
        <f t="shared" si="9"/>
        <v>1956</v>
      </c>
      <c r="CC17" s="50">
        <f t="shared" si="9"/>
        <v>1944</v>
      </c>
      <c r="CD17" s="50">
        <f t="shared" si="9"/>
        <v>2001</v>
      </c>
      <c r="CE17" s="50">
        <f t="shared" si="9"/>
        <v>1998</v>
      </c>
      <c r="CF17" s="50">
        <f t="shared" si="9"/>
        <v>1984</v>
      </c>
      <c r="CG17" s="50">
        <f>SUM(Y17,BC17)</f>
        <v>1991</v>
      </c>
      <c r="CH17" s="50">
        <f>SUM(Z17,BD17)</f>
        <v>2039</v>
      </c>
      <c r="CI17" s="50">
        <f t="shared" si="10"/>
        <v>1928</v>
      </c>
      <c r="CJ17" s="50">
        <f t="shared" si="10"/>
        <v>1905</v>
      </c>
      <c r="CK17" s="50">
        <f t="shared" si="10"/>
        <v>1890</v>
      </c>
      <c r="CL17" s="50">
        <f t="shared" si="10"/>
        <v>1925</v>
      </c>
      <c r="CM17" s="50">
        <f t="shared" si="10"/>
        <v>1963</v>
      </c>
      <c r="CN17" s="50">
        <f t="shared" si="4"/>
        <v>2103</v>
      </c>
      <c r="CO17" s="50">
        <f>AG17+BK17</f>
        <v>2129</v>
      </c>
      <c r="CP17" s="50">
        <f>AH17+BL17</f>
        <v>2172</v>
      </c>
      <c r="CQ17" s="50"/>
    </row>
    <row r="18" spans="1:95" s="28" customFormat="1" ht="9.9499999999999993" customHeight="1">
      <c r="A18" s="49"/>
      <c r="B18" s="49" t="s">
        <v>9</v>
      </c>
      <c r="C18" s="49"/>
      <c r="D18" s="49"/>
      <c r="E18" s="49"/>
      <c r="F18" s="50">
        <v>1505</v>
      </c>
      <c r="G18" s="50">
        <v>1529</v>
      </c>
      <c r="H18" s="50">
        <v>1613</v>
      </c>
      <c r="I18" s="50">
        <v>1645</v>
      </c>
      <c r="J18" s="50">
        <v>1672</v>
      </c>
      <c r="K18" s="50">
        <v>1640</v>
      </c>
      <c r="L18" s="50">
        <v>1610</v>
      </c>
      <c r="M18" s="50">
        <v>1610</v>
      </c>
      <c r="N18" s="50">
        <v>1613</v>
      </c>
      <c r="O18" s="50">
        <v>1656</v>
      </c>
      <c r="P18" s="50">
        <v>1726</v>
      </c>
      <c r="Q18" s="50">
        <v>1667</v>
      </c>
      <c r="R18" s="50">
        <v>1633</v>
      </c>
      <c r="S18" s="50">
        <v>1651</v>
      </c>
      <c r="T18" s="50">
        <v>1690</v>
      </c>
      <c r="U18" s="50">
        <v>1681</v>
      </c>
      <c r="V18" s="50">
        <v>1680</v>
      </c>
      <c r="W18" s="50">
        <v>1723</v>
      </c>
      <c r="X18" s="50">
        <v>1732</v>
      </c>
      <c r="Y18" s="50">
        <v>1780</v>
      </c>
      <c r="Z18" s="50">
        <v>1744</v>
      </c>
      <c r="AA18" s="50">
        <v>1684</v>
      </c>
      <c r="AB18" s="50">
        <v>1663</v>
      </c>
      <c r="AC18" s="50">
        <v>1625</v>
      </c>
      <c r="AD18" s="50">
        <v>1695</v>
      </c>
      <c r="AE18" s="50">
        <v>1710</v>
      </c>
      <c r="AF18" s="50">
        <v>1853</v>
      </c>
      <c r="AG18" s="50">
        <v>1878</v>
      </c>
      <c r="AH18" s="50"/>
      <c r="AI18" s="50"/>
      <c r="AJ18" s="51">
        <v>135</v>
      </c>
      <c r="AK18" s="51">
        <v>122</v>
      </c>
      <c r="AL18" s="51">
        <v>113</v>
      </c>
      <c r="AM18" s="51">
        <v>129</v>
      </c>
      <c r="AN18" s="51">
        <v>133</v>
      </c>
      <c r="AO18" s="51">
        <v>149</v>
      </c>
      <c r="AP18" s="51">
        <v>158</v>
      </c>
      <c r="AQ18" s="51">
        <v>159</v>
      </c>
      <c r="AR18" s="51">
        <v>146</v>
      </c>
      <c r="AS18" s="51">
        <v>127</v>
      </c>
      <c r="AT18" s="51">
        <v>113</v>
      </c>
      <c r="AU18" s="51">
        <v>127</v>
      </c>
      <c r="AV18" s="51">
        <v>136</v>
      </c>
      <c r="AW18" s="51">
        <v>159</v>
      </c>
      <c r="AX18" s="51">
        <v>155</v>
      </c>
      <c r="AY18" s="50">
        <v>177</v>
      </c>
      <c r="AZ18" s="50">
        <v>192</v>
      </c>
      <c r="BA18" s="50">
        <v>208</v>
      </c>
      <c r="BB18" s="50">
        <v>205</v>
      </c>
      <c r="BC18" s="50">
        <v>156</v>
      </c>
      <c r="BD18" s="50">
        <v>188</v>
      </c>
      <c r="BE18" s="50">
        <v>179</v>
      </c>
      <c r="BF18" s="50">
        <v>155</v>
      </c>
      <c r="BG18" s="50">
        <v>146</v>
      </c>
      <c r="BH18" s="50">
        <v>151</v>
      </c>
      <c r="BI18" s="50">
        <v>154</v>
      </c>
      <c r="BJ18" s="50">
        <v>161</v>
      </c>
      <c r="BK18" s="50">
        <v>157</v>
      </c>
      <c r="BL18" s="50"/>
      <c r="BM18" s="50"/>
      <c r="BN18" s="50">
        <v>1640</v>
      </c>
      <c r="BO18" s="50">
        <v>1651</v>
      </c>
      <c r="BP18" s="50">
        <v>1726</v>
      </c>
      <c r="BQ18" s="50">
        <v>1774</v>
      </c>
      <c r="BR18" s="50">
        <v>1805</v>
      </c>
      <c r="BS18" s="50">
        <v>1789</v>
      </c>
      <c r="BT18" s="50">
        <v>1768</v>
      </c>
      <c r="BU18" s="50">
        <v>1769</v>
      </c>
      <c r="BV18" s="52">
        <f t="shared" ref="BV18:CD18" si="11">N18+AR18</f>
        <v>1759</v>
      </c>
      <c r="BW18" s="50">
        <f t="shared" si="11"/>
        <v>1783</v>
      </c>
      <c r="BX18" s="50">
        <f t="shared" si="11"/>
        <v>1839</v>
      </c>
      <c r="BY18" s="50">
        <f t="shared" si="11"/>
        <v>1794</v>
      </c>
      <c r="BZ18" s="50">
        <f t="shared" si="11"/>
        <v>1769</v>
      </c>
      <c r="CA18" s="50">
        <f t="shared" si="11"/>
        <v>1810</v>
      </c>
      <c r="CB18" s="50">
        <f t="shared" si="11"/>
        <v>1845</v>
      </c>
      <c r="CC18" s="50">
        <f t="shared" si="11"/>
        <v>1858</v>
      </c>
      <c r="CD18" s="50">
        <f t="shared" si="11"/>
        <v>1872</v>
      </c>
      <c r="CE18" s="50">
        <v>1931</v>
      </c>
      <c r="CF18" s="50">
        <f>X18+BB18</f>
        <v>1937</v>
      </c>
      <c r="CG18" s="50">
        <f>Y18+BC18</f>
        <v>1936</v>
      </c>
      <c r="CH18" s="50">
        <f>Z18+BD18</f>
        <v>1932</v>
      </c>
      <c r="CI18" s="50">
        <f t="shared" si="10"/>
        <v>1863</v>
      </c>
      <c r="CJ18" s="50">
        <f t="shared" si="10"/>
        <v>1818</v>
      </c>
      <c r="CK18" s="50">
        <f t="shared" si="10"/>
        <v>1771</v>
      </c>
      <c r="CL18" s="50">
        <f t="shared" si="10"/>
        <v>1846</v>
      </c>
      <c r="CM18" s="50">
        <f t="shared" si="10"/>
        <v>1864</v>
      </c>
      <c r="CN18" s="50">
        <f t="shared" si="4"/>
        <v>2014</v>
      </c>
      <c r="CO18" s="50">
        <f t="shared" si="4"/>
        <v>2035</v>
      </c>
      <c r="CP18" s="50"/>
      <c r="CQ18" s="50"/>
    </row>
    <row r="19" spans="1:95" s="24" customFormat="1" ht="10.5" hidden="1" customHeight="1">
      <c r="A19" s="18" t="s">
        <v>2</v>
      </c>
      <c r="B19" s="18"/>
      <c r="C19" s="18"/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23"/>
      <c r="BS19" s="23"/>
      <c r="BT19" s="23"/>
      <c r="BU19" s="23"/>
      <c r="BV19" s="23"/>
      <c r="BW19" s="23"/>
      <c r="BX19" s="23"/>
      <c r="CK19" s="19"/>
      <c r="CL19" s="19"/>
      <c r="CM19" s="19"/>
      <c r="CN19" s="50">
        <f t="shared" si="4"/>
        <v>0</v>
      </c>
      <c r="CO19" s="19"/>
      <c r="CP19" s="19"/>
      <c r="CQ19" s="19"/>
    </row>
    <row r="20" spans="1:95" s="28" customFormat="1" ht="9.9499999999999993" hidden="1" customHeight="1">
      <c r="A20" s="25"/>
      <c r="B20" s="25" t="s">
        <v>7</v>
      </c>
      <c r="C20" s="25"/>
      <c r="D20" s="25"/>
      <c r="E20" s="25"/>
      <c r="F20" s="26">
        <v>648</v>
      </c>
      <c r="G20" s="26">
        <v>652</v>
      </c>
      <c r="H20" s="26">
        <v>676</v>
      </c>
      <c r="I20" s="26">
        <v>718</v>
      </c>
      <c r="J20" s="26">
        <v>735</v>
      </c>
      <c r="K20" s="26">
        <v>754</v>
      </c>
      <c r="L20" s="26">
        <v>738</v>
      </c>
      <c r="M20" s="26">
        <v>654</v>
      </c>
      <c r="N20" s="26">
        <v>518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7">
        <v>370</v>
      </c>
      <c r="AJ20" s="27">
        <v>343</v>
      </c>
      <c r="AK20" s="27">
        <v>381</v>
      </c>
      <c r="AL20" s="27">
        <v>444</v>
      </c>
      <c r="AM20" s="27">
        <v>397</v>
      </c>
      <c r="AN20" s="27">
        <v>369</v>
      </c>
      <c r="AO20" s="27">
        <v>373</v>
      </c>
      <c r="AP20" s="27">
        <v>380</v>
      </c>
      <c r="AQ20" s="27">
        <v>310</v>
      </c>
      <c r="AR20" s="27"/>
      <c r="AS20" s="27"/>
      <c r="AT20" s="27"/>
      <c r="AU20" s="27"/>
      <c r="AV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N20" s="26">
        <v>1018</v>
      </c>
      <c r="BO20" s="26">
        <v>995</v>
      </c>
      <c r="BP20" s="26">
        <v>1057</v>
      </c>
      <c r="BQ20" s="26">
        <v>1162</v>
      </c>
      <c r="BR20" s="26">
        <v>1132</v>
      </c>
      <c r="BS20" s="26">
        <v>1123</v>
      </c>
      <c r="BT20" s="26">
        <v>1111</v>
      </c>
      <c r="BU20" s="26">
        <v>1034</v>
      </c>
      <c r="BV20" s="26">
        <v>828</v>
      </c>
      <c r="BW20" s="27"/>
      <c r="BX20" s="27"/>
      <c r="CK20" s="26"/>
      <c r="CL20" s="26"/>
      <c r="CM20" s="26"/>
      <c r="CN20" s="50">
        <f t="shared" si="4"/>
        <v>0</v>
      </c>
      <c r="CO20" s="26"/>
      <c r="CP20" s="26"/>
    </row>
    <row r="21" spans="1:95" s="28" customFormat="1" ht="9.9499999999999993" hidden="1" customHeight="1">
      <c r="A21" s="25"/>
      <c r="B21" s="25" t="s">
        <v>8</v>
      </c>
      <c r="C21" s="25"/>
      <c r="D21" s="25"/>
      <c r="E21" s="25"/>
      <c r="F21" s="26">
        <v>1838</v>
      </c>
      <c r="G21" s="26">
        <v>1834</v>
      </c>
      <c r="H21" s="26">
        <v>1819</v>
      </c>
      <c r="I21" s="26">
        <v>1883</v>
      </c>
      <c r="J21" s="26">
        <v>1940</v>
      </c>
      <c r="K21" s="26">
        <v>1948</v>
      </c>
      <c r="L21" s="26">
        <v>1889</v>
      </c>
      <c r="M21" s="26">
        <v>1556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7">
        <v>428</v>
      </c>
      <c r="AJ21" s="27">
        <v>391</v>
      </c>
      <c r="AK21" s="27">
        <v>486</v>
      </c>
      <c r="AL21" s="27">
        <v>512</v>
      </c>
      <c r="AM21" s="27">
        <v>464</v>
      </c>
      <c r="AN21" s="27">
        <v>427</v>
      </c>
      <c r="AO21" s="27">
        <v>488</v>
      </c>
      <c r="AP21" s="27">
        <v>436</v>
      </c>
      <c r="AQ21" s="27"/>
      <c r="AR21" s="27"/>
      <c r="AS21" s="27"/>
      <c r="AT21" s="27"/>
      <c r="AU21" s="27"/>
      <c r="AV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N21" s="26">
        <v>2266</v>
      </c>
      <c r="BO21" s="26">
        <v>2225</v>
      </c>
      <c r="BP21" s="26">
        <v>2305</v>
      </c>
      <c r="BQ21" s="26">
        <v>2395</v>
      </c>
      <c r="BR21" s="26">
        <v>2404</v>
      </c>
      <c r="BS21" s="26">
        <v>2375</v>
      </c>
      <c r="BT21" s="26">
        <v>2377</v>
      </c>
      <c r="BU21" s="26">
        <v>1992</v>
      </c>
      <c r="BW21" s="27"/>
      <c r="BX21" s="27"/>
      <c r="CK21" s="26"/>
      <c r="CL21" s="26"/>
      <c r="CM21" s="26"/>
      <c r="CN21" s="50">
        <f t="shared" si="4"/>
        <v>0</v>
      </c>
      <c r="CO21" s="26"/>
      <c r="CP21" s="26"/>
    </row>
    <row r="22" spans="1:95" s="28" customFormat="1" ht="9.9499999999999993" hidden="1" customHeight="1">
      <c r="A22" s="25"/>
      <c r="B22" s="25" t="s">
        <v>9</v>
      </c>
      <c r="C22" s="25"/>
      <c r="D22" s="25"/>
      <c r="E22" s="25"/>
      <c r="F22" s="26">
        <v>1767</v>
      </c>
      <c r="G22" s="26">
        <v>1785</v>
      </c>
      <c r="H22" s="26">
        <v>1804</v>
      </c>
      <c r="I22" s="26">
        <v>1843</v>
      </c>
      <c r="J22" s="26">
        <v>1880</v>
      </c>
      <c r="K22" s="26">
        <v>1855</v>
      </c>
      <c r="L22" s="26">
        <v>1815</v>
      </c>
      <c r="M22" s="26">
        <v>1410</v>
      </c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7">
        <v>416</v>
      </c>
      <c r="AJ22" s="27">
        <v>414</v>
      </c>
      <c r="AK22" s="27">
        <v>488</v>
      </c>
      <c r="AL22" s="27">
        <v>471</v>
      </c>
      <c r="AM22" s="27">
        <v>478</v>
      </c>
      <c r="AN22" s="27">
        <v>469</v>
      </c>
      <c r="AO22" s="27">
        <v>477</v>
      </c>
      <c r="AP22" s="27">
        <v>396</v>
      </c>
      <c r="AQ22" s="27"/>
      <c r="AR22" s="27"/>
      <c r="AS22" s="27"/>
      <c r="AT22" s="27"/>
      <c r="AU22" s="27"/>
      <c r="AV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N22" s="26">
        <v>2183</v>
      </c>
      <c r="BO22" s="26">
        <v>2199</v>
      </c>
      <c r="BP22" s="26">
        <v>2292</v>
      </c>
      <c r="BQ22" s="26">
        <v>2314</v>
      </c>
      <c r="BR22" s="26">
        <v>2358</v>
      </c>
      <c r="BS22" s="26">
        <v>2324</v>
      </c>
      <c r="BT22" s="26">
        <v>2292</v>
      </c>
      <c r="BU22" s="26">
        <v>1806</v>
      </c>
      <c r="BV22" s="29"/>
      <c r="BW22" s="27"/>
      <c r="BX22" s="27"/>
      <c r="CK22" s="26"/>
      <c r="CL22" s="26"/>
      <c r="CM22" s="26"/>
      <c r="CN22" s="50">
        <f t="shared" si="4"/>
        <v>0</v>
      </c>
      <c r="CO22" s="26"/>
      <c r="CP22" s="26"/>
    </row>
    <row r="23" spans="1:95" s="24" customFormat="1" ht="10.5" customHeight="1">
      <c r="A23" s="18" t="s">
        <v>3</v>
      </c>
      <c r="B23" s="18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19"/>
      <c r="CL23" s="19"/>
      <c r="CM23" s="19"/>
      <c r="CN23" s="65"/>
      <c r="CO23" s="19"/>
      <c r="CP23" s="19"/>
      <c r="CQ23" s="19"/>
    </row>
    <row r="24" spans="1:95" s="28" customFormat="1" ht="9.9499999999999993" customHeight="1">
      <c r="A24" s="25"/>
      <c r="B24" s="25" t="s">
        <v>7</v>
      </c>
      <c r="C24" s="25"/>
      <c r="D24" s="25"/>
      <c r="E24" s="25"/>
      <c r="F24" s="26">
        <v>992</v>
      </c>
      <c r="G24" s="26">
        <v>963</v>
      </c>
      <c r="H24" s="26">
        <v>996</v>
      </c>
      <c r="I24" s="26">
        <v>999</v>
      </c>
      <c r="J24" s="26">
        <v>1443</v>
      </c>
      <c r="K24" s="26">
        <v>1543</v>
      </c>
      <c r="L24" s="26">
        <v>1516</v>
      </c>
      <c r="M24" s="26">
        <v>1438</v>
      </c>
      <c r="N24" s="26">
        <v>1348</v>
      </c>
      <c r="O24" s="26">
        <v>1343</v>
      </c>
      <c r="P24" s="26">
        <v>1326</v>
      </c>
      <c r="Q24" s="26">
        <v>1278</v>
      </c>
      <c r="R24" s="26">
        <v>1288</v>
      </c>
      <c r="S24" s="26">
        <v>1422</v>
      </c>
      <c r="T24" s="26">
        <v>1707</v>
      </c>
      <c r="U24" s="26">
        <v>2026</v>
      </c>
      <c r="V24" s="26">
        <v>2241</v>
      </c>
      <c r="W24" s="26">
        <v>2302</v>
      </c>
      <c r="X24" s="26">
        <v>2308</v>
      </c>
      <c r="Y24" s="26">
        <v>2330</v>
      </c>
      <c r="Z24" s="26">
        <v>2515</v>
      </c>
      <c r="AA24" s="26">
        <v>2398</v>
      </c>
      <c r="AB24" s="26">
        <v>2431</v>
      </c>
      <c r="AC24" s="26">
        <v>1946</v>
      </c>
      <c r="AD24" s="26">
        <v>1816</v>
      </c>
      <c r="AE24" s="26">
        <v>1513</v>
      </c>
      <c r="AF24" s="26">
        <v>1854</v>
      </c>
      <c r="AG24" s="26">
        <v>1362</v>
      </c>
      <c r="AH24" s="26">
        <v>1345</v>
      </c>
      <c r="AI24" s="26"/>
      <c r="AJ24" s="27">
        <v>456</v>
      </c>
      <c r="AK24" s="27">
        <v>472</v>
      </c>
      <c r="AL24" s="27">
        <v>442</v>
      </c>
      <c r="AM24" s="27">
        <v>464</v>
      </c>
      <c r="AN24" s="27">
        <v>505</v>
      </c>
      <c r="AO24" s="27">
        <v>460</v>
      </c>
      <c r="AP24" s="27">
        <v>536</v>
      </c>
      <c r="AQ24" s="27">
        <v>519</v>
      </c>
      <c r="AR24" s="27">
        <v>548</v>
      </c>
      <c r="AS24" s="27">
        <v>562</v>
      </c>
      <c r="AT24" s="27">
        <v>596</v>
      </c>
      <c r="AU24" s="27">
        <v>621</v>
      </c>
      <c r="AV24" s="27">
        <v>604</v>
      </c>
      <c r="AW24" s="27">
        <v>647</v>
      </c>
      <c r="AX24" s="27">
        <v>661</v>
      </c>
      <c r="AY24" s="26">
        <v>595</v>
      </c>
      <c r="AZ24" s="26">
        <v>697</v>
      </c>
      <c r="BA24" s="26">
        <v>744</v>
      </c>
      <c r="BB24" s="26">
        <v>810</v>
      </c>
      <c r="BC24" s="26">
        <v>866</v>
      </c>
      <c r="BD24" s="26">
        <v>884</v>
      </c>
      <c r="BE24" s="26">
        <v>905</v>
      </c>
      <c r="BF24" s="26">
        <v>848</v>
      </c>
      <c r="BG24" s="26">
        <v>731</v>
      </c>
      <c r="BH24" s="26">
        <v>709</v>
      </c>
      <c r="BI24" s="26">
        <v>699</v>
      </c>
      <c r="BJ24" s="26">
        <v>730</v>
      </c>
      <c r="BK24" s="26">
        <v>767</v>
      </c>
      <c r="BL24" s="26">
        <v>810</v>
      </c>
      <c r="BM24" s="26"/>
      <c r="BN24" s="26">
        <v>1448</v>
      </c>
      <c r="BO24" s="26">
        <v>1435</v>
      </c>
      <c r="BP24" s="26">
        <v>1438</v>
      </c>
      <c r="BQ24" s="26">
        <v>1463</v>
      </c>
      <c r="BR24" s="26">
        <v>1948</v>
      </c>
      <c r="BS24" s="26">
        <v>2003</v>
      </c>
      <c r="BT24" s="26">
        <v>2052</v>
      </c>
      <c r="BU24" s="26">
        <v>1957</v>
      </c>
      <c r="BV24" s="26">
        <v>1896</v>
      </c>
      <c r="BW24" s="26">
        <f t="shared" ref="BW24:CF25" si="12">O24+AS24</f>
        <v>1905</v>
      </c>
      <c r="BX24" s="26">
        <f t="shared" si="12"/>
        <v>1922</v>
      </c>
      <c r="BY24" s="26">
        <f t="shared" si="12"/>
        <v>1899</v>
      </c>
      <c r="BZ24" s="26">
        <f t="shared" si="12"/>
        <v>1892</v>
      </c>
      <c r="CA24" s="26">
        <f t="shared" si="12"/>
        <v>2069</v>
      </c>
      <c r="CB24" s="26">
        <f t="shared" si="12"/>
        <v>2368</v>
      </c>
      <c r="CC24" s="26">
        <f t="shared" si="12"/>
        <v>2621</v>
      </c>
      <c r="CD24" s="26">
        <f t="shared" si="12"/>
        <v>2938</v>
      </c>
      <c r="CE24" s="26">
        <f t="shared" si="12"/>
        <v>3046</v>
      </c>
      <c r="CF24" s="26">
        <f t="shared" si="12"/>
        <v>3118</v>
      </c>
      <c r="CG24" s="65">
        <f>SUM(Y24,BC24)</f>
        <v>3196</v>
      </c>
      <c r="CH24" s="65">
        <f>SUM(Z24,BD24)</f>
        <v>3399</v>
      </c>
      <c r="CI24" s="65">
        <f t="shared" ref="CI24:CM26" si="13">AA24+BE24</f>
        <v>3303</v>
      </c>
      <c r="CJ24" s="65">
        <f t="shared" si="13"/>
        <v>3279</v>
      </c>
      <c r="CK24" s="65">
        <f t="shared" si="13"/>
        <v>2677</v>
      </c>
      <c r="CL24" s="65">
        <f t="shared" si="13"/>
        <v>2525</v>
      </c>
      <c r="CM24" s="65">
        <f t="shared" si="13"/>
        <v>2212</v>
      </c>
      <c r="CN24" s="65">
        <f t="shared" si="4"/>
        <v>2584</v>
      </c>
      <c r="CO24" s="65">
        <f>AG24+BK24</f>
        <v>2129</v>
      </c>
      <c r="CP24" s="65">
        <f>AH24+BL24</f>
        <v>2155</v>
      </c>
      <c r="CQ24" s="26"/>
    </row>
    <row r="25" spans="1:95" s="28" customFormat="1" ht="9.9499999999999993" customHeight="1">
      <c r="A25" s="25"/>
      <c r="B25" s="25" t="s">
        <v>8</v>
      </c>
      <c r="C25" s="25"/>
      <c r="D25" s="25"/>
      <c r="E25" s="25"/>
      <c r="F25" s="26">
        <v>4205</v>
      </c>
      <c r="G25" s="26">
        <v>4337</v>
      </c>
      <c r="H25" s="26">
        <v>4494</v>
      </c>
      <c r="I25" s="26">
        <v>4604</v>
      </c>
      <c r="J25" s="26">
        <v>4876</v>
      </c>
      <c r="K25" s="26">
        <v>4963</v>
      </c>
      <c r="L25" s="26">
        <v>4782</v>
      </c>
      <c r="M25" s="26">
        <v>4690</v>
      </c>
      <c r="N25" s="26">
        <v>4551</v>
      </c>
      <c r="O25" s="26">
        <v>4445</v>
      </c>
      <c r="P25" s="26">
        <v>4600</v>
      </c>
      <c r="Q25" s="26">
        <v>4676</v>
      </c>
      <c r="R25" s="26">
        <v>5030</v>
      </c>
      <c r="S25" s="26">
        <v>5448</v>
      </c>
      <c r="T25" s="26">
        <v>5935</v>
      </c>
      <c r="U25" s="26">
        <v>6495</v>
      </c>
      <c r="V25" s="26">
        <v>7123</v>
      </c>
      <c r="W25" s="26">
        <v>7523</v>
      </c>
      <c r="X25" s="26">
        <v>7949</v>
      </c>
      <c r="Y25" s="26">
        <v>8296</v>
      </c>
      <c r="Z25" s="26">
        <v>8255</v>
      </c>
      <c r="AA25" s="26">
        <v>8193</v>
      </c>
      <c r="AB25" s="26">
        <v>7598</v>
      </c>
      <c r="AC25" s="26">
        <v>7029</v>
      </c>
      <c r="AD25" s="26">
        <v>6543</v>
      </c>
      <c r="AE25" s="26">
        <v>6593</v>
      </c>
      <c r="AF25" s="26">
        <v>6725</v>
      </c>
      <c r="AG25" s="26">
        <v>6978</v>
      </c>
      <c r="AH25" s="26">
        <v>7418</v>
      </c>
      <c r="AI25" s="26"/>
      <c r="AJ25" s="26">
        <v>742</v>
      </c>
      <c r="AK25" s="26">
        <v>677</v>
      </c>
      <c r="AL25" s="26">
        <v>701</v>
      </c>
      <c r="AM25" s="26">
        <v>772</v>
      </c>
      <c r="AN25" s="26">
        <v>802</v>
      </c>
      <c r="AO25" s="26">
        <v>866</v>
      </c>
      <c r="AP25" s="26">
        <v>912</v>
      </c>
      <c r="AQ25" s="26">
        <v>903</v>
      </c>
      <c r="AR25" s="26">
        <v>859</v>
      </c>
      <c r="AS25" s="26">
        <v>847</v>
      </c>
      <c r="AT25" s="26">
        <v>947</v>
      </c>
      <c r="AU25" s="26">
        <v>996</v>
      </c>
      <c r="AV25" s="26">
        <v>996</v>
      </c>
      <c r="AW25" s="26">
        <v>1069</v>
      </c>
      <c r="AX25" s="26">
        <v>997</v>
      </c>
      <c r="AY25" s="26">
        <v>1013</v>
      </c>
      <c r="AZ25" s="26">
        <v>1161</v>
      </c>
      <c r="BA25" s="26">
        <v>1266</v>
      </c>
      <c r="BB25" s="26">
        <v>1363</v>
      </c>
      <c r="BC25" s="26">
        <v>1349</v>
      </c>
      <c r="BD25" s="26">
        <v>1414</v>
      </c>
      <c r="BE25" s="26">
        <v>1337</v>
      </c>
      <c r="BF25" s="26">
        <v>1181</v>
      </c>
      <c r="BG25" s="26">
        <v>1069</v>
      </c>
      <c r="BH25" s="26">
        <v>1054</v>
      </c>
      <c r="BI25" s="26">
        <v>998</v>
      </c>
      <c r="BJ25" s="26">
        <v>1082</v>
      </c>
      <c r="BK25" s="26">
        <v>1249</v>
      </c>
      <c r="BL25" s="26">
        <v>1210</v>
      </c>
      <c r="BM25" s="26"/>
      <c r="BN25" s="26">
        <v>4947</v>
      </c>
      <c r="BO25" s="26">
        <v>5014</v>
      </c>
      <c r="BP25" s="26">
        <v>5195</v>
      </c>
      <c r="BQ25" s="26">
        <v>5376</v>
      </c>
      <c r="BR25" s="26">
        <v>5678</v>
      </c>
      <c r="BS25" s="26">
        <v>5829</v>
      </c>
      <c r="BT25" s="26">
        <v>5694</v>
      </c>
      <c r="BU25" s="26">
        <v>5593</v>
      </c>
      <c r="BV25" s="26">
        <v>5410</v>
      </c>
      <c r="BW25" s="26">
        <f t="shared" si="12"/>
        <v>5292</v>
      </c>
      <c r="BX25" s="26">
        <f t="shared" si="12"/>
        <v>5547</v>
      </c>
      <c r="BY25" s="26">
        <f t="shared" si="12"/>
        <v>5672</v>
      </c>
      <c r="BZ25" s="26">
        <f t="shared" si="12"/>
        <v>6026</v>
      </c>
      <c r="CA25" s="26">
        <f t="shared" si="12"/>
        <v>6517</v>
      </c>
      <c r="CB25" s="26">
        <f t="shared" si="12"/>
        <v>6932</v>
      </c>
      <c r="CC25" s="26">
        <f t="shared" si="12"/>
        <v>7508</v>
      </c>
      <c r="CD25" s="26">
        <f t="shared" si="12"/>
        <v>8284</v>
      </c>
      <c r="CE25" s="26">
        <f t="shared" si="12"/>
        <v>8789</v>
      </c>
      <c r="CF25" s="26">
        <f t="shared" si="12"/>
        <v>9312</v>
      </c>
      <c r="CG25" s="65">
        <f>SUM(Y25,BC25)</f>
        <v>9645</v>
      </c>
      <c r="CH25" s="65">
        <f>SUM(Z25,BD25)</f>
        <v>9669</v>
      </c>
      <c r="CI25" s="65">
        <f t="shared" si="13"/>
        <v>9530</v>
      </c>
      <c r="CJ25" s="65">
        <f t="shared" si="13"/>
        <v>8779</v>
      </c>
      <c r="CK25" s="65">
        <f t="shared" si="13"/>
        <v>8098</v>
      </c>
      <c r="CL25" s="65">
        <f t="shared" si="13"/>
        <v>7597</v>
      </c>
      <c r="CM25" s="65">
        <f t="shared" si="13"/>
        <v>7591</v>
      </c>
      <c r="CN25" s="65">
        <f t="shared" si="4"/>
        <v>7807</v>
      </c>
      <c r="CO25" s="65">
        <f>AG25+BK25</f>
        <v>8227</v>
      </c>
      <c r="CP25" s="65">
        <f>AH25+BL25</f>
        <v>8628</v>
      </c>
      <c r="CQ25" s="26"/>
    </row>
    <row r="26" spans="1:95" s="28" customFormat="1" ht="9.9499999999999993" customHeight="1">
      <c r="A26" s="25"/>
      <c r="B26" s="25" t="s">
        <v>9</v>
      </c>
      <c r="C26" s="25"/>
      <c r="D26" s="25"/>
      <c r="E26" s="25"/>
      <c r="F26" s="26">
        <v>3741</v>
      </c>
      <c r="G26" s="26">
        <v>3863</v>
      </c>
      <c r="H26" s="26">
        <v>4003</v>
      </c>
      <c r="I26" s="26">
        <v>4072</v>
      </c>
      <c r="J26" s="26">
        <v>4373</v>
      </c>
      <c r="K26" s="26">
        <v>4397</v>
      </c>
      <c r="L26" s="26">
        <v>4255</v>
      </c>
      <c r="M26" s="26">
        <v>4134</v>
      </c>
      <c r="N26" s="26">
        <v>3914</v>
      </c>
      <c r="O26" s="26">
        <v>3935</v>
      </c>
      <c r="P26" s="26">
        <v>4056</v>
      </c>
      <c r="Q26" s="26">
        <v>4204</v>
      </c>
      <c r="R26" s="26">
        <v>4609</v>
      </c>
      <c r="S26" s="26">
        <v>4835</v>
      </c>
      <c r="T26" s="26">
        <v>5385</v>
      </c>
      <c r="U26" s="26">
        <v>5914</v>
      </c>
      <c r="V26" s="26">
        <v>6413</v>
      </c>
      <c r="W26" s="26">
        <v>6771</v>
      </c>
      <c r="X26" s="26">
        <v>7073</v>
      </c>
      <c r="Y26" s="26">
        <v>7324</v>
      </c>
      <c r="Z26" s="26">
        <v>7282</v>
      </c>
      <c r="AA26" s="26">
        <v>7143</v>
      </c>
      <c r="AB26" s="26">
        <v>6677</v>
      </c>
      <c r="AC26" s="26">
        <v>6180</v>
      </c>
      <c r="AD26" s="26">
        <v>5693</v>
      </c>
      <c r="AE26" s="26">
        <v>5913</v>
      </c>
      <c r="AF26" s="26">
        <v>6029</v>
      </c>
      <c r="AG26" s="26">
        <v>6334</v>
      </c>
      <c r="AH26" s="26"/>
      <c r="AI26" s="26"/>
      <c r="AJ26" s="27">
        <v>690</v>
      </c>
      <c r="AK26" s="27">
        <v>665</v>
      </c>
      <c r="AL26" s="27">
        <v>695</v>
      </c>
      <c r="AM26" s="27">
        <v>791</v>
      </c>
      <c r="AN26" s="27">
        <v>802</v>
      </c>
      <c r="AO26" s="27">
        <v>813</v>
      </c>
      <c r="AP26" s="27">
        <v>881</v>
      </c>
      <c r="AQ26" s="27">
        <v>878</v>
      </c>
      <c r="AR26" s="27">
        <v>827</v>
      </c>
      <c r="AS26" s="27">
        <v>861</v>
      </c>
      <c r="AT26" s="27">
        <v>938</v>
      </c>
      <c r="AU26" s="27">
        <v>943</v>
      </c>
      <c r="AV26" s="27">
        <v>1014</v>
      </c>
      <c r="AW26" s="27">
        <v>1037</v>
      </c>
      <c r="AX26" s="27">
        <v>969</v>
      </c>
      <c r="AY26" s="26">
        <v>1066</v>
      </c>
      <c r="AZ26" s="26">
        <v>1176</v>
      </c>
      <c r="BA26" s="26">
        <v>1270</v>
      </c>
      <c r="BB26" s="26">
        <v>1347</v>
      </c>
      <c r="BC26" s="26">
        <v>1334</v>
      </c>
      <c r="BD26" s="26">
        <v>1379</v>
      </c>
      <c r="BE26" s="26">
        <v>1324</v>
      </c>
      <c r="BF26" s="26">
        <v>1099</v>
      </c>
      <c r="BG26" s="26">
        <v>1090</v>
      </c>
      <c r="BH26" s="26">
        <v>1055</v>
      </c>
      <c r="BI26" s="26">
        <v>1028</v>
      </c>
      <c r="BJ26" s="26">
        <v>1091</v>
      </c>
      <c r="BK26" s="26">
        <v>1237</v>
      </c>
      <c r="BL26" s="26"/>
      <c r="BM26" s="26"/>
      <c r="BN26" s="26">
        <v>4431</v>
      </c>
      <c r="BO26" s="26">
        <v>4528</v>
      </c>
      <c r="BP26" s="26">
        <v>4698</v>
      </c>
      <c r="BQ26" s="26">
        <v>4863</v>
      </c>
      <c r="BR26" s="26">
        <v>5175</v>
      </c>
      <c r="BS26" s="26">
        <v>5210</v>
      </c>
      <c r="BT26" s="26">
        <v>5136</v>
      </c>
      <c r="BU26" s="26">
        <v>5012</v>
      </c>
      <c r="BV26" s="39">
        <f t="shared" ref="BV26:CD26" si="14">N26+AR26</f>
        <v>4741</v>
      </c>
      <c r="BW26" s="26">
        <f t="shared" si="14"/>
        <v>4796</v>
      </c>
      <c r="BX26" s="26">
        <f t="shared" si="14"/>
        <v>4994</v>
      </c>
      <c r="BY26" s="26">
        <f t="shared" si="14"/>
        <v>5147</v>
      </c>
      <c r="BZ26" s="26">
        <f t="shared" si="14"/>
        <v>5623</v>
      </c>
      <c r="CA26" s="26">
        <f t="shared" si="14"/>
        <v>5872</v>
      </c>
      <c r="CB26" s="26">
        <f t="shared" si="14"/>
        <v>6354</v>
      </c>
      <c r="CC26" s="26">
        <f t="shared" si="14"/>
        <v>6980</v>
      </c>
      <c r="CD26" s="26">
        <f t="shared" si="14"/>
        <v>7589</v>
      </c>
      <c r="CE26" s="26">
        <v>8041</v>
      </c>
      <c r="CF26" s="26">
        <f>X26+BB26</f>
        <v>8420</v>
      </c>
      <c r="CG26" s="65">
        <f>Y26+BC26</f>
        <v>8658</v>
      </c>
      <c r="CH26" s="26">
        <f>Z26+BD26</f>
        <v>8661</v>
      </c>
      <c r="CI26" s="26">
        <f t="shared" si="13"/>
        <v>8467</v>
      </c>
      <c r="CJ26" s="65">
        <f t="shared" si="13"/>
        <v>7776</v>
      </c>
      <c r="CK26" s="65">
        <f t="shared" si="13"/>
        <v>7270</v>
      </c>
      <c r="CL26" s="65">
        <f t="shared" si="13"/>
        <v>6748</v>
      </c>
      <c r="CM26" s="65">
        <f t="shared" si="13"/>
        <v>6941</v>
      </c>
      <c r="CN26" s="65">
        <f t="shared" si="4"/>
        <v>7120</v>
      </c>
      <c r="CO26" s="65">
        <f t="shared" si="4"/>
        <v>7571</v>
      </c>
      <c r="CP26" s="65"/>
      <c r="CQ26" s="26"/>
    </row>
    <row r="27" spans="1:95" s="28" customFormat="1" ht="9.9499999999999993" hidden="1" customHeight="1">
      <c r="A27" s="18" t="s">
        <v>4</v>
      </c>
      <c r="B27" s="18"/>
      <c r="C27" s="18"/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/>
      <c r="AJ27" s="20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2"/>
      <c r="AW27" s="22"/>
      <c r="AX27" s="22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22"/>
      <c r="BN27" s="22"/>
      <c r="BO27" s="22"/>
      <c r="BP27" s="22"/>
      <c r="BQ27" s="22"/>
      <c r="BR27" s="23"/>
      <c r="BS27" s="23"/>
      <c r="BT27" s="23"/>
      <c r="BU27" s="23"/>
      <c r="BV27" s="23"/>
      <c r="BW27" s="23"/>
      <c r="BX27" s="23"/>
      <c r="BY27" s="26"/>
      <c r="BZ27" s="26"/>
      <c r="CA27" s="26">
        <f>S27+AW27</f>
        <v>0</v>
      </c>
      <c r="CB27" s="26"/>
      <c r="CC27" s="26"/>
      <c r="CD27" s="26"/>
      <c r="CE27" s="26"/>
      <c r="CF27" s="26"/>
      <c r="CG27" s="65">
        <f>SUM(Y27,BC27)</f>
        <v>0</v>
      </c>
      <c r="CH27" s="26"/>
      <c r="CI27" s="26"/>
      <c r="CJ27" s="26"/>
      <c r="CK27" s="19"/>
      <c r="CL27" s="19"/>
      <c r="CM27" s="19"/>
      <c r="CN27" s="50">
        <f t="shared" si="4"/>
        <v>0</v>
      </c>
      <c r="CO27" s="19"/>
      <c r="CP27" s="19"/>
      <c r="CQ27" s="22"/>
    </row>
    <row r="28" spans="1:95" s="28" customFormat="1" ht="9.9499999999999993" hidden="1" customHeight="1">
      <c r="A28" s="25"/>
      <c r="B28" s="25" t="s">
        <v>7</v>
      </c>
      <c r="C28" s="25"/>
      <c r="D28" s="25"/>
      <c r="E28" s="25"/>
      <c r="F28" s="26">
        <v>474</v>
      </c>
      <c r="G28" s="26">
        <v>414</v>
      </c>
      <c r="H28" s="26">
        <v>422</v>
      </c>
      <c r="I28" s="26">
        <v>438</v>
      </c>
      <c r="J28" s="26">
        <v>454</v>
      </c>
      <c r="K28" s="26">
        <v>498</v>
      </c>
      <c r="L28" s="26">
        <v>541</v>
      </c>
      <c r="M28" s="26">
        <v>558</v>
      </c>
      <c r="N28" s="26">
        <v>505</v>
      </c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7">
        <v>129</v>
      </c>
      <c r="AJ28" s="27">
        <v>157</v>
      </c>
      <c r="AK28" s="27">
        <v>136</v>
      </c>
      <c r="AL28" s="27">
        <v>130</v>
      </c>
      <c r="AM28" s="27">
        <v>119</v>
      </c>
      <c r="AN28" s="27">
        <v>120</v>
      </c>
      <c r="AO28" s="27">
        <v>135</v>
      </c>
      <c r="AP28" s="27">
        <v>152</v>
      </c>
      <c r="AQ28" s="27">
        <v>176</v>
      </c>
      <c r="AR28" s="27"/>
      <c r="AS28" s="27"/>
      <c r="AT28" s="27"/>
      <c r="AU28" s="27"/>
      <c r="AV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>
        <v>603</v>
      </c>
      <c r="BN28" s="26">
        <v>603</v>
      </c>
      <c r="BO28" s="26">
        <v>571</v>
      </c>
      <c r="BP28" s="26">
        <v>558</v>
      </c>
      <c r="BQ28" s="26">
        <v>568</v>
      </c>
      <c r="BR28" s="26">
        <v>573</v>
      </c>
      <c r="BS28" s="26">
        <v>618</v>
      </c>
      <c r="BT28" s="26">
        <v>676</v>
      </c>
      <c r="BU28" s="26">
        <v>710</v>
      </c>
      <c r="BV28" s="26">
        <v>681</v>
      </c>
      <c r="BY28" s="26"/>
      <c r="BZ28" s="26"/>
      <c r="CA28" s="26">
        <f>S28+AW28</f>
        <v>0</v>
      </c>
      <c r="CB28" s="26"/>
      <c r="CC28" s="26"/>
      <c r="CD28" s="26"/>
      <c r="CE28" s="26"/>
      <c r="CF28" s="26"/>
      <c r="CG28" s="65">
        <f>SUM(Y28,BC28)</f>
        <v>0</v>
      </c>
      <c r="CH28" s="26"/>
      <c r="CI28" s="26"/>
      <c r="CJ28" s="26"/>
      <c r="CK28" s="26"/>
      <c r="CL28" s="26"/>
      <c r="CM28" s="26"/>
      <c r="CN28" s="50">
        <f t="shared" si="4"/>
        <v>0</v>
      </c>
      <c r="CO28" s="26"/>
      <c r="CP28" s="26"/>
      <c r="CQ28" s="26">
        <v>603</v>
      </c>
    </row>
    <row r="29" spans="1:95" s="28" customFormat="1" ht="9.9499999999999993" hidden="1" customHeight="1">
      <c r="A29" s="30"/>
      <c r="B29" s="25" t="s">
        <v>8</v>
      </c>
      <c r="C29" s="25"/>
      <c r="D29" s="25"/>
      <c r="E29" s="25"/>
      <c r="F29" s="26">
        <v>1141</v>
      </c>
      <c r="G29" s="26">
        <v>1102</v>
      </c>
      <c r="H29" s="26">
        <v>1092</v>
      </c>
      <c r="I29" s="26">
        <v>1129</v>
      </c>
      <c r="J29" s="26">
        <v>1171</v>
      </c>
      <c r="K29" s="26">
        <v>1209</v>
      </c>
      <c r="L29" s="26">
        <v>1288</v>
      </c>
      <c r="M29" s="26">
        <v>1306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7">
        <v>224</v>
      </c>
      <c r="AJ29" s="27">
        <v>235</v>
      </c>
      <c r="AK29" s="27">
        <v>216</v>
      </c>
      <c r="AL29" s="27">
        <v>228</v>
      </c>
      <c r="AM29" s="27">
        <v>199</v>
      </c>
      <c r="AN29" s="27">
        <v>207</v>
      </c>
      <c r="AO29" s="27">
        <v>212</v>
      </c>
      <c r="AP29" s="27">
        <v>230</v>
      </c>
      <c r="AQ29" s="27"/>
      <c r="AR29" s="27"/>
      <c r="AS29" s="27"/>
      <c r="AT29" s="27"/>
      <c r="AU29" s="27"/>
      <c r="AV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>
        <v>1365</v>
      </c>
      <c r="BN29" s="26">
        <v>1365</v>
      </c>
      <c r="BO29" s="26">
        <v>1337</v>
      </c>
      <c r="BP29" s="26">
        <v>1308</v>
      </c>
      <c r="BQ29" s="26">
        <v>1357</v>
      </c>
      <c r="BR29" s="26">
        <v>1370</v>
      </c>
      <c r="BS29" s="26">
        <v>1416</v>
      </c>
      <c r="BT29" s="26">
        <v>1500</v>
      </c>
      <c r="BU29" s="26">
        <v>1536</v>
      </c>
      <c r="BV29" s="26"/>
      <c r="BY29" s="26"/>
      <c r="BZ29" s="26"/>
      <c r="CA29" s="26">
        <f>S29+AW29</f>
        <v>0</v>
      </c>
      <c r="CB29" s="26"/>
      <c r="CC29" s="26"/>
      <c r="CD29" s="26"/>
      <c r="CE29" s="26"/>
      <c r="CF29" s="26"/>
      <c r="CG29" s="65">
        <f>SUM(Y29,BC29)</f>
        <v>0</v>
      </c>
      <c r="CH29" s="26"/>
      <c r="CI29" s="26"/>
      <c r="CJ29" s="26"/>
      <c r="CK29" s="26"/>
      <c r="CL29" s="26"/>
      <c r="CM29" s="26"/>
      <c r="CN29" s="50">
        <f t="shared" si="4"/>
        <v>0</v>
      </c>
      <c r="CO29" s="26"/>
      <c r="CP29" s="26"/>
      <c r="CQ29" s="26">
        <v>1365</v>
      </c>
    </row>
    <row r="30" spans="1:95" s="28" customFormat="1" ht="9.9499999999999993" hidden="1" customHeight="1">
      <c r="A30" s="30"/>
      <c r="B30" s="25" t="s">
        <v>9</v>
      </c>
      <c r="C30" s="25"/>
      <c r="D30" s="25"/>
      <c r="E30" s="25"/>
      <c r="F30" s="26">
        <v>1077</v>
      </c>
      <c r="G30" s="26">
        <v>1047</v>
      </c>
      <c r="H30" s="26">
        <v>1047</v>
      </c>
      <c r="I30" s="26">
        <v>1098</v>
      </c>
      <c r="J30" s="26">
        <v>1143</v>
      </c>
      <c r="K30" s="26">
        <v>1201</v>
      </c>
      <c r="L30" s="26">
        <v>1282</v>
      </c>
      <c r="M30" s="26">
        <v>1255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7">
        <v>223</v>
      </c>
      <c r="AJ30" s="27">
        <v>221</v>
      </c>
      <c r="AK30" s="27">
        <v>214</v>
      </c>
      <c r="AL30" s="27">
        <v>190</v>
      </c>
      <c r="AM30" s="27">
        <v>173</v>
      </c>
      <c r="AN30" s="27">
        <v>198</v>
      </c>
      <c r="AO30" s="27">
        <v>201</v>
      </c>
      <c r="AP30" s="27">
        <v>221</v>
      </c>
      <c r="AQ30" s="27"/>
      <c r="AR30" s="27"/>
      <c r="AS30" s="27"/>
      <c r="AT30" s="27"/>
      <c r="AU30" s="27"/>
      <c r="AV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>
        <v>1300</v>
      </c>
      <c r="BN30" s="26">
        <v>1300</v>
      </c>
      <c r="BO30" s="26">
        <v>1268</v>
      </c>
      <c r="BP30" s="26">
        <v>1261</v>
      </c>
      <c r="BQ30" s="26">
        <v>1288</v>
      </c>
      <c r="BR30" s="26">
        <v>1316</v>
      </c>
      <c r="BS30" s="26">
        <v>1399</v>
      </c>
      <c r="BT30" s="26">
        <v>1483</v>
      </c>
      <c r="BU30" s="26">
        <v>1476</v>
      </c>
      <c r="BV30" s="29"/>
      <c r="BW30" s="29"/>
      <c r="BX30" s="29"/>
      <c r="BY30" s="26"/>
      <c r="BZ30" s="26"/>
      <c r="CA30" s="26">
        <f>S30+AW30</f>
        <v>0</v>
      </c>
      <c r="CB30" s="26"/>
      <c r="CC30" s="26"/>
      <c r="CD30" s="26"/>
      <c r="CE30" s="26"/>
      <c r="CF30" s="26"/>
      <c r="CG30" s="65">
        <f>SUM(Y30,BC30)</f>
        <v>0</v>
      </c>
      <c r="CH30" s="26"/>
      <c r="CI30" s="26"/>
      <c r="CJ30" s="26"/>
      <c r="CK30" s="26"/>
      <c r="CL30" s="26"/>
      <c r="CM30" s="26"/>
      <c r="CN30" s="50">
        <f t="shared" si="4"/>
        <v>0</v>
      </c>
      <c r="CO30" s="26"/>
      <c r="CP30" s="26"/>
      <c r="CQ30" s="26">
        <v>1300</v>
      </c>
    </row>
    <row r="31" spans="1:95" s="24" customFormat="1" ht="10.5" customHeight="1">
      <c r="A31" s="18" t="s">
        <v>72</v>
      </c>
      <c r="B31" s="18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3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3"/>
      <c r="BN31" s="43"/>
      <c r="BO31" s="43"/>
      <c r="BP31" s="43"/>
      <c r="BQ31" s="43"/>
      <c r="BR31" s="43"/>
      <c r="BS31" s="43"/>
      <c r="BT31" s="47"/>
      <c r="BU31" s="47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2"/>
      <c r="CL31" s="42"/>
      <c r="CM31" s="42"/>
      <c r="CN31" s="50"/>
      <c r="CO31" s="42"/>
      <c r="CP31" s="42"/>
      <c r="CQ31" s="43"/>
    </row>
    <row r="32" spans="1:95" s="28" customFormat="1" ht="9.9499999999999993" customHeight="1">
      <c r="A32" s="49"/>
      <c r="B32" s="49" t="s">
        <v>7</v>
      </c>
      <c r="C32" s="49"/>
      <c r="D32" s="49"/>
      <c r="E32" s="49"/>
      <c r="F32" s="50">
        <v>1924</v>
      </c>
      <c r="G32" s="50">
        <v>1783</v>
      </c>
      <c r="H32" s="50">
        <v>1781</v>
      </c>
      <c r="I32" s="50">
        <v>1823</v>
      </c>
      <c r="J32" s="50"/>
      <c r="K32" s="50"/>
      <c r="L32" s="50"/>
      <c r="M32" s="50"/>
      <c r="N32" s="50"/>
      <c r="O32" s="50">
        <v>970</v>
      </c>
      <c r="P32" s="50">
        <v>1006</v>
      </c>
      <c r="Q32" s="50">
        <v>886</v>
      </c>
      <c r="R32" s="50">
        <v>948</v>
      </c>
      <c r="S32" s="50">
        <v>1041</v>
      </c>
      <c r="T32" s="50">
        <v>1099</v>
      </c>
      <c r="U32" s="50">
        <v>1169</v>
      </c>
      <c r="V32" s="50">
        <v>1254</v>
      </c>
      <c r="W32" s="50">
        <v>1392</v>
      </c>
      <c r="X32" s="50">
        <v>1445</v>
      </c>
      <c r="Y32" s="50">
        <v>1356</v>
      </c>
      <c r="Z32" s="50">
        <v>1361</v>
      </c>
      <c r="AA32" s="50">
        <v>1231</v>
      </c>
      <c r="AB32" s="50">
        <v>1071</v>
      </c>
      <c r="AC32" s="50">
        <v>963</v>
      </c>
      <c r="AD32" s="50">
        <v>894</v>
      </c>
      <c r="AE32" s="50">
        <v>761</v>
      </c>
      <c r="AF32" s="50">
        <v>698</v>
      </c>
      <c r="AG32" s="50">
        <v>631</v>
      </c>
      <c r="AH32" s="50">
        <v>544</v>
      </c>
      <c r="AI32" s="50"/>
      <c r="AJ32" s="51">
        <v>789</v>
      </c>
      <c r="AK32" s="51">
        <v>755</v>
      </c>
      <c r="AL32" s="51">
        <v>732</v>
      </c>
      <c r="AM32" s="51">
        <v>754</v>
      </c>
      <c r="AN32" s="51"/>
      <c r="AO32" s="51"/>
      <c r="AP32" s="51"/>
      <c r="AQ32" s="51"/>
      <c r="AR32" s="51"/>
      <c r="AS32" s="51">
        <v>448</v>
      </c>
      <c r="AT32" s="51">
        <v>462</v>
      </c>
      <c r="AU32" s="51">
        <v>483</v>
      </c>
      <c r="AV32" s="51">
        <v>475</v>
      </c>
      <c r="AW32" s="51">
        <v>518</v>
      </c>
      <c r="AX32" s="51">
        <v>574</v>
      </c>
      <c r="AY32" s="50">
        <v>643</v>
      </c>
      <c r="AZ32" s="50">
        <v>576</v>
      </c>
      <c r="BA32" s="50">
        <v>641</v>
      </c>
      <c r="BB32" s="50">
        <v>599</v>
      </c>
      <c r="BC32" s="50">
        <v>616</v>
      </c>
      <c r="BD32" s="50">
        <v>514</v>
      </c>
      <c r="BE32" s="50">
        <v>522</v>
      </c>
      <c r="BF32" s="50">
        <v>501</v>
      </c>
      <c r="BG32" s="50">
        <v>459</v>
      </c>
      <c r="BH32" s="50">
        <v>406</v>
      </c>
      <c r="BI32" s="50">
        <v>311</v>
      </c>
      <c r="BJ32" s="50">
        <v>315</v>
      </c>
      <c r="BK32" s="50">
        <v>290</v>
      </c>
      <c r="BL32" s="50">
        <v>277</v>
      </c>
      <c r="BM32" s="50"/>
      <c r="BN32" s="50">
        <v>2713</v>
      </c>
      <c r="BO32" s="50">
        <v>2538</v>
      </c>
      <c r="BP32" s="50">
        <v>2513</v>
      </c>
      <c r="BQ32" s="50">
        <v>2577</v>
      </c>
      <c r="BR32" s="50"/>
      <c r="BS32" s="50"/>
      <c r="BT32" s="50"/>
      <c r="BU32" s="50"/>
      <c r="BV32" s="50"/>
      <c r="BW32" s="50">
        <f t="shared" ref="BW32:CF33" si="15">O32+AS32</f>
        <v>1418</v>
      </c>
      <c r="BX32" s="50">
        <f t="shared" si="15"/>
        <v>1468</v>
      </c>
      <c r="BY32" s="50">
        <f t="shared" si="15"/>
        <v>1369</v>
      </c>
      <c r="BZ32" s="50">
        <f t="shared" si="15"/>
        <v>1423</v>
      </c>
      <c r="CA32" s="50">
        <f t="shared" si="15"/>
        <v>1559</v>
      </c>
      <c r="CB32" s="50">
        <f t="shared" si="15"/>
        <v>1673</v>
      </c>
      <c r="CC32" s="50">
        <f t="shared" si="15"/>
        <v>1812</v>
      </c>
      <c r="CD32" s="50">
        <f t="shared" si="15"/>
        <v>1830</v>
      </c>
      <c r="CE32" s="50">
        <f t="shared" si="15"/>
        <v>2033</v>
      </c>
      <c r="CF32" s="50">
        <f t="shared" si="15"/>
        <v>2044</v>
      </c>
      <c r="CG32" s="50">
        <f>SUM(Y32,BC32)</f>
        <v>1972</v>
      </c>
      <c r="CH32" s="50">
        <f>SUM(Z32,BD32)</f>
        <v>1875</v>
      </c>
      <c r="CI32" s="50">
        <f t="shared" ref="CI32:CM34" si="16">AA32+BE32</f>
        <v>1753</v>
      </c>
      <c r="CJ32" s="50">
        <f t="shared" si="16"/>
        <v>1572</v>
      </c>
      <c r="CK32" s="50">
        <f t="shared" si="16"/>
        <v>1422</v>
      </c>
      <c r="CL32" s="50">
        <f t="shared" si="16"/>
        <v>1300</v>
      </c>
      <c r="CM32" s="50">
        <f t="shared" si="16"/>
        <v>1072</v>
      </c>
      <c r="CN32" s="50">
        <f t="shared" si="4"/>
        <v>1013</v>
      </c>
      <c r="CO32" s="50">
        <f>AG32+BK32</f>
        <v>921</v>
      </c>
      <c r="CP32" s="50">
        <f>AH32+BL32</f>
        <v>821</v>
      </c>
      <c r="CQ32" s="50"/>
    </row>
    <row r="33" spans="1:100" s="28" customFormat="1" ht="9.9499999999999993" customHeight="1">
      <c r="A33" s="49"/>
      <c r="B33" s="49" t="s">
        <v>8</v>
      </c>
      <c r="C33" s="49"/>
      <c r="D33" s="49"/>
      <c r="E33" s="49"/>
      <c r="F33" s="50">
        <v>6118</v>
      </c>
      <c r="G33" s="50">
        <v>6091</v>
      </c>
      <c r="H33" s="50">
        <v>6080</v>
      </c>
      <c r="I33" s="50">
        <v>6351</v>
      </c>
      <c r="J33" s="50"/>
      <c r="K33" s="50"/>
      <c r="L33" s="50"/>
      <c r="M33" s="50"/>
      <c r="N33" s="50">
        <v>2647</v>
      </c>
      <c r="O33" s="50">
        <v>2695</v>
      </c>
      <c r="P33" s="50">
        <v>2766</v>
      </c>
      <c r="Q33" s="50">
        <v>2919</v>
      </c>
      <c r="R33" s="50">
        <v>3031</v>
      </c>
      <c r="S33" s="50">
        <v>3186</v>
      </c>
      <c r="T33" s="50">
        <v>3430</v>
      </c>
      <c r="U33" s="50">
        <v>3707</v>
      </c>
      <c r="V33" s="50">
        <v>4068</v>
      </c>
      <c r="W33" s="50">
        <v>4320</v>
      </c>
      <c r="X33" s="50">
        <v>4290</v>
      </c>
      <c r="Y33" s="50">
        <v>4174</v>
      </c>
      <c r="Z33" s="50">
        <v>4022</v>
      </c>
      <c r="AA33" s="50">
        <v>3770</v>
      </c>
      <c r="AB33" s="50">
        <v>3505</v>
      </c>
      <c r="AC33" s="50">
        <v>3387</v>
      </c>
      <c r="AD33" s="50">
        <v>3153</v>
      </c>
      <c r="AE33" s="50">
        <v>3022</v>
      </c>
      <c r="AF33" s="50">
        <v>2888</v>
      </c>
      <c r="AG33" s="50">
        <v>2827</v>
      </c>
      <c r="AH33" s="50">
        <v>2875</v>
      </c>
      <c r="AI33" s="50"/>
      <c r="AJ33" s="50">
        <v>1157</v>
      </c>
      <c r="AK33" s="50">
        <v>1128</v>
      </c>
      <c r="AL33" s="50">
        <v>1111</v>
      </c>
      <c r="AM33" s="50">
        <v>1092</v>
      </c>
      <c r="AN33" s="50"/>
      <c r="AO33" s="50"/>
      <c r="AP33" s="50"/>
      <c r="AQ33" s="50"/>
      <c r="AR33" s="50">
        <v>640</v>
      </c>
      <c r="AS33" s="50">
        <v>627</v>
      </c>
      <c r="AT33" s="50">
        <v>657</v>
      </c>
      <c r="AU33" s="50">
        <v>691</v>
      </c>
      <c r="AV33" s="50">
        <v>729</v>
      </c>
      <c r="AW33" s="50">
        <v>740</v>
      </c>
      <c r="AX33" s="50">
        <v>766</v>
      </c>
      <c r="AY33" s="50">
        <v>758</v>
      </c>
      <c r="AZ33" s="50">
        <v>732</v>
      </c>
      <c r="BA33" s="50">
        <v>773</v>
      </c>
      <c r="BB33" s="50">
        <v>697</v>
      </c>
      <c r="BC33" s="50">
        <v>697</v>
      </c>
      <c r="BD33" s="50">
        <v>618</v>
      </c>
      <c r="BE33" s="50">
        <v>615</v>
      </c>
      <c r="BF33" s="50">
        <v>619</v>
      </c>
      <c r="BG33" s="50">
        <v>614</v>
      </c>
      <c r="BH33" s="50">
        <v>526</v>
      </c>
      <c r="BI33" s="50">
        <v>494</v>
      </c>
      <c r="BJ33" s="50">
        <v>493</v>
      </c>
      <c r="BK33" s="50">
        <v>447</v>
      </c>
      <c r="BL33" s="50">
        <v>436</v>
      </c>
      <c r="BM33" s="50"/>
      <c r="BN33" s="50">
        <v>7275</v>
      </c>
      <c r="BO33" s="50">
        <v>7219</v>
      </c>
      <c r="BP33" s="50">
        <v>7191</v>
      </c>
      <c r="BQ33" s="50">
        <v>7443</v>
      </c>
      <c r="BR33" s="50"/>
      <c r="BS33" s="50"/>
      <c r="BT33" s="50"/>
      <c r="BU33" s="50"/>
      <c r="BV33" s="50">
        <v>3287</v>
      </c>
      <c r="BW33" s="50">
        <f t="shared" si="15"/>
        <v>3322</v>
      </c>
      <c r="BX33" s="50">
        <f t="shared" si="15"/>
        <v>3423</v>
      </c>
      <c r="BY33" s="50">
        <f t="shared" si="15"/>
        <v>3610</v>
      </c>
      <c r="BZ33" s="50">
        <f t="shared" si="15"/>
        <v>3760</v>
      </c>
      <c r="CA33" s="50">
        <f t="shared" si="15"/>
        <v>3926</v>
      </c>
      <c r="CB33" s="50">
        <f t="shared" si="15"/>
        <v>4196</v>
      </c>
      <c r="CC33" s="50">
        <f t="shared" si="15"/>
        <v>4465</v>
      </c>
      <c r="CD33" s="50">
        <f t="shared" si="15"/>
        <v>4800</v>
      </c>
      <c r="CE33" s="50">
        <f t="shared" si="15"/>
        <v>5093</v>
      </c>
      <c r="CF33" s="50">
        <f t="shared" si="15"/>
        <v>4987</v>
      </c>
      <c r="CG33" s="50">
        <f>SUM(Y33,BC33)</f>
        <v>4871</v>
      </c>
      <c r="CH33" s="50">
        <f>SUM(Z33,BD33)</f>
        <v>4640</v>
      </c>
      <c r="CI33" s="50">
        <f t="shared" si="16"/>
        <v>4385</v>
      </c>
      <c r="CJ33" s="50">
        <f t="shared" si="16"/>
        <v>4124</v>
      </c>
      <c r="CK33" s="50">
        <f t="shared" si="16"/>
        <v>4001</v>
      </c>
      <c r="CL33" s="50">
        <f t="shared" si="16"/>
        <v>3679</v>
      </c>
      <c r="CM33" s="50">
        <f t="shared" si="16"/>
        <v>3516</v>
      </c>
      <c r="CN33" s="50">
        <f t="shared" si="4"/>
        <v>3381</v>
      </c>
      <c r="CO33" s="50">
        <f>AG33+BK33</f>
        <v>3274</v>
      </c>
      <c r="CP33" s="50">
        <f>AH33+BL33</f>
        <v>3311</v>
      </c>
      <c r="CQ33" s="50"/>
    </row>
    <row r="34" spans="1:100" s="28" customFormat="1" ht="9.9499999999999993" customHeight="1">
      <c r="A34" s="49"/>
      <c r="B34" s="49" t="s">
        <v>9</v>
      </c>
      <c r="C34" s="49"/>
      <c r="D34" s="49"/>
      <c r="E34" s="49"/>
      <c r="F34" s="50">
        <v>5411</v>
      </c>
      <c r="G34" s="50">
        <v>5391</v>
      </c>
      <c r="H34" s="50">
        <v>5479</v>
      </c>
      <c r="I34" s="50">
        <v>5815</v>
      </c>
      <c r="J34" s="50"/>
      <c r="K34" s="50"/>
      <c r="L34" s="50"/>
      <c r="M34" s="50"/>
      <c r="N34" s="50">
        <v>2643</v>
      </c>
      <c r="O34" s="50">
        <v>2627</v>
      </c>
      <c r="P34" s="50">
        <v>2657</v>
      </c>
      <c r="Q34" s="50">
        <v>2889</v>
      </c>
      <c r="R34" s="50">
        <v>3002</v>
      </c>
      <c r="S34" s="50">
        <v>3160</v>
      </c>
      <c r="T34" s="50">
        <v>3400</v>
      </c>
      <c r="U34" s="50">
        <v>3642</v>
      </c>
      <c r="V34" s="50">
        <v>3983</v>
      </c>
      <c r="W34" s="50">
        <v>4235</v>
      </c>
      <c r="X34" s="50">
        <v>4147</v>
      </c>
      <c r="Y34" s="50">
        <v>4008</v>
      </c>
      <c r="Z34" s="50">
        <v>3812</v>
      </c>
      <c r="AA34" s="50">
        <v>3604</v>
      </c>
      <c r="AB34" s="50">
        <v>3350</v>
      </c>
      <c r="AC34" s="50">
        <v>3190</v>
      </c>
      <c r="AD34" s="50">
        <v>2946</v>
      </c>
      <c r="AE34" s="50">
        <v>2837</v>
      </c>
      <c r="AF34" s="50">
        <v>2725</v>
      </c>
      <c r="AG34" s="50">
        <v>2677</v>
      </c>
      <c r="AH34" s="50"/>
      <c r="AI34" s="50"/>
      <c r="AJ34" s="51">
        <v>1073</v>
      </c>
      <c r="AK34" s="51">
        <v>1061</v>
      </c>
      <c r="AL34" s="51">
        <v>1068</v>
      </c>
      <c r="AM34" s="51">
        <v>1045</v>
      </c>
      <c r="AN34" s="51"/>
      <c r="AO34" s="51"/>
      <c r="AP34" s="51"/>
      <c r="AQ34" s="51"/>
      <c r="AR34" s="51">
        <v>616</v>
      </c>
      <c r="AS34" s="51">
        <v>612</v>
      </c>
      <c r="AT34" s="51">
        <v>680</v>
      </c>
      <c r="AU34" s="51">
        <v>673</v>
      </c>
      <c r="AV34" s="51">
        <v>707</v>
      </c>
      <c r="AW34" s="51">
        <v>723</v>
      </c>
      <c r="AX34" s="51">
        <v>756</v>
      </c>
      <c r="AY34" s="50">
        <v>722</v>
      </c>
      <c r="AZ34" s="50">
        <v>712</v>
      </c>
      <c r="BA34" s="50">
        <v>762</v>
      </c>
      <c r="BB34" s="50">
        <v>707</v>
      </c>
      <c r="BC34" s="50">
        <v>659</v>
      </c>
      <c r="BD34" s="50">
        <v>608</v>
      </c>
      <c r="BE34" s="50">
        <v>626</v>
      </c>
      <c r="BF34" s="50">
        <v>593</v>
      </c>
      <c r="BG34" s="50">
        <v>590</v>
      </c>
      <c r="BH34" s="50">
        <v>501</v>
      </c>
      <c r="BI34" s="50">
        <v>482</v>
      </c>
      <c r="BJ34" s="50">
        <v>463</v>
      </c>
      <c r="BK34" s="50">
        <v>432</v>
      </c>
      <c r="BL34" s="50"/>
      <c r="BM34" s="50"/>
      <c r="BN34" s="50">
        <v>6484</v>
      </c>
      <c r="BO34" s="50">
        <v>6452</v>
      </c>
      <c r="BP34" s="50">
        <v>6547</v>
      </c>
      <c r="BQ34" s="50">
        <v>6860</v>
      </c>
      <c r="BR34" s="50"/>
      <c r="BS34" s="50"/>
      <c r="BT34" s="50"/>
      <c r="BU34" s="54"/>
      <c r="BV34" s="52">
        <f t="shared" ref="BV34:CD34" si="17">N34+AR34</f>
        <v>3259</v>
      </c>
      <c r="BW34" s="50">
        <f t="shared" si="17"/>
        <v>3239</v>
      </c>
      <c r="BX34" s="50">
        <f t="shared" si="17"/>
        <v>3337</v>
      </c>
      <c r="BY34" s="50">
        <f t="shared" si="17"/>
        <v>3562</v>
      </c>
      <c r="BZ34" s="50">
        <f t="shared" si="17"/>
        <v>3709</v>
      </c>
      <c r="CA34" s="50">
        <f t="shared" si="17"/>
        <v>3883</v>
      </c>
      <c r="CB34" s="50">
        <f t="shared" si="17"/>
        <v>4156</v>
      </c>
      <c r="CC34" s="50">
        <f t="shared" si="17"/>
        <v>4364</v>
      </c>
      <c r="CD34" s="50">
        <f t="shared" si="17"/>
        <v>4695</v>
      </c>
      <c r="CE34" s="50">
        <v>4997</v>
      </c>
      <c r="CF34" s="50">
        <f>X34+BB34</f>
        <v>4854</v>
      </c>
      <c r="CG34" s="50">
        <f>Y34+BC34</f>
        <v>4667</v>
      </c>
      <c r="CH34" s="50">
        <f>Z34+BD34</f>
        <v>4420</v>
      </c>
      <c r="CI34" s="50">
        <f t="shared" si="16"/>
        <v>4230</v>
      </c>
      <c r="CJ34" s="50">
        <f t="shared" si="16"/>
        <v>3943</v>
      </c>
      <c r="CK34" s="50">
        <f t="shared" si="16"/>
        <v>3780</v>
      </c>
      <c r="CL34" s="50">
        <f t="shared" si="16"/>
        <v>3447</v>
      </c>
      <c r="CM34" s="50">
        <f t="shared" si="16"/>
        <v>3319</v>
      </c>
      <c r="CN34" s="50">
        <f t="shared" si="4"/>
        <v>3188</v>
      </c>
      <c r="CO34" s="50">
        <f t="shared" si="4"/>
        <v>3109</v>
      </c>
      <c r="CP34" s="50"/>
      <c r="CQ34" s="50"/>
    </row>
    <row r="35" spans="1:100" s="24" customFormat="1" ht="10.5" customHeight="1">
      <c r="A35" s="40" t="s">
        <v>5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9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9"/>
      <c r="BN35" s="19"/>
      <c r="BO35" s="19"/>
      <c r="BP35" s="19"/>
      <c r="BQ35" s="19"/>
      <c r="BR35" s="19"/>
      <c r="BS35" s="19"/>
      <c r="BT35" s="23"/>
      <c r="BU35" s="23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8"/>
      <c r="CL35" s="18"/>
      <c r="CM35" s="18"/>
      <c r="CN35" s="65"/>
      <c r="CO35" s="18"/>
      <c r="CP35" s="18"/>
      <c r="CQ35" s="19"/>
    </row>
    <row r="36" spans="1:100" s="28" customFormat="1" ht="9.9499999999999993" customHeight="1">
      <c r="A36" s="25"/>
      <c r="B36" s="25" t="s">
        <v>7</v>
      </c>
      <c r="C36" s="25"/>
      <c r="D36" s="25"/>
      <c r="E36" s="25"/>
      <c r="F36" s="26">
        <v>1924</v>
      </c>
      <c r="G36" s="26">
        <v>1783</v>
      </c>
      <c r="H36" s="26">
        <v>1781</v>
      </c>
      <c r="I36" s="26">
        <v>1823</v>
      </c>
      <c r="J36" s="26">
        <v>1949</v>
      </c>
      <c r="K36" s="26">
        <v>2049</v>
      </c>
      <c r="L36" s="26">
        <v>2015</v>
      </c>
      <c r="M36" s="26">
        <v>1964</v>
      </c>
      <c r="N36" s="26">
        <v>1840</v>
      </c>
      <c r="O36" s="26">
        <v>1751</v>
      </c>
      <c r="P36" s="26">
        <v>1837</v>
      </c>
      <c r="Q36" s="26">
        <v>1651</v>
      </c>
      <c r="R36" s="26">
        <v>1739</v>
      </c>
      <c r="S36" s="26">
        <v>1865</v>
      </c>
      <c r="T36" s="26">
        <v>1967</v>
      </c>
      <c r="U36" s="26">
        <v>1919</v>
      </c>
      <c r="V36" s="26">
        <v>1917</v>
      </c>
      <c r="W36" s="26">
        <v>1903</v>
      </c>
      <c r="X36" s="26">
        <v>1918</v>
      </c>
      <c r="Y36" s="26">
        <v>2056</v>
      </c>
      <c r="Z36" s="26">
        <v>2060</v>
      </c>
      <c r="AA36" s="26">
        <v>1947</v>
      </c>
      <c r="AB36" s="26">
        <v>1775</v>
      </c>
      <c r="AC36" s="26">
        <v>1746</v>
      </c>
      <c r="AD36" s="26">
        <v>1520</v>
      </c>
      <c r="AE36" s="26">
        <v>1485</v>
      </c>
      <c r="AF36" s="26">
        <v>1355</v>
      </c>
      <c r="AG36" s="26">
        <v>1156</v>
      </c>
      <c r="AH36" s="26">
        <v>1125</v>
      </c>
      <c r="AI36" s="26"/>
      <c r="AJ36" s="27">
        <v>789</v>
      </c>
      <c r="AK36" s="27">
        <v>755</v>
      </c>
      <c r="AL36" s="27">
        <v>732</v>
      </c>
      <c r="AM36" s="27">
        <v>754</v>
      </c>
      <c r="AN36" s="27">
        <v>736</v>
      </c>
      <c r="AO36" s="27">
        <v>723</v>
      </c>
      <c r="AP36" s="27">
        <v>738</v>
      </c>
      <c r="AQ36" s="27">
        <v>778</v>
      </c>
      <c r="AR36" s="27">
        <v>769</v>
      </c>
      <c r="AS36" s="27">
        <v>769</v>
      </c>
      <c r="AT36" s="27">
        <v>787</v>
      </c>
      <c r="AU36" s="27">
        <v>776</v>
      </c>
      <c r="AV36" s="27">
        <v>768</v>
      </c>
      <c r="AW36" s="27">
        <v>774</v>
      </c>
      <c r="AX36" s="27">
        <v>866</v>
      </c>
      <c r="AY36" s="26">
        <v>791</v>
      </c>
      <c r="AZ36" s="26">
        <v>781</v>
      </c>
      <c r="BA36" s="26">
        <v>758</v>
      </c>
      <c r="BB36" s="26">
        <v>750</v>
      </c>
      <c r="BC36" s="26">
        <v>765</v>
      </c>
      <c r="BD36" s="26">
        <v>759</v>
      </c>
      <c r="BE36" s="26">
        <v>746</v>
      </c>
      <c r="BF36" s="26">
        <v>705</v>
      </c>
      <c r="BG36" s="26">
        <v>709</v>
      </c>
      <c r="BH36" s="26">
        <v>715</v>
      </c>
      <c r="BI36" s="26">
        <v>738</v>
      </c>
      <c r="BJ36" s="26">
        <v>702</v>
      </c>
      <c r="BK36" s="26">
        <v>664</v>
      </c>
      <c r="BL36" s="26">
        <v>640</v>
      </c>
      <c r="BM36" s="26"/>
      <c r="BN36" s="26">
        <v>2713</v>
      </c>
      <c r="BO36" s="26">
        <v>2538</v>
      </c>
      <c r="BP36" s="26">
        <v>2513</v>
      </c>
      <c r="BQ36" s="26">
        <v>2577</v>
      </c>
      <c r="BR36" s="26">
        <v>2685</v>
      </c>
      <c r="BS36" s="26">
        <v>2772</v>
      </c>
      <c r="BT36" s="26">
        <v>2753</v>
      </c>
      <c r="BU36" s="26">
        <v>2742</v>
      </c>
      <c r="BV36" s="26">
        <v>2609</v>
      </c>
      <c r="BW36" s="26">
        <f t="shared" ref="BW36:CF37" si="18">O36+AS36</f>
        <v>2520</v>
      </c>
      <c r="BX36" s="26">
        <f t="shared" si="18"/>
        <v>2624</v>
      </c>
      <c r="BY36" s="26">
        <f t="shared" si="18"/>
        <v>2427</v>
      </c>
      <c r="BZ36" s="26">
        <f t="shared" si="18"/>
        <v>2507</v>
      </c>
      <c r="CA36" s="26">
        <f t="shared" si="18"/>
        <v>2639</v>
      </c>
      <c r="CB36" s="26">
        <f t="shared" si="18"/>
        <v>2833</v>
      </c>
      <c r="CC36" s="26">
        <f t="shared" si="18"/>
        <v>2710</v>
      </c>
      <c r="CD36" s="26">
        <f t="shared" si="18"/>
        <v>2698</v>
      </c>
      <c r="CE36" s="26">
        <f t="shared" si="18"/>
        <v>2661</v>
      </c>
      <c r="CF36" s="26">
        <f t="shared" si="18"/>
        <v>2668</v>
      </c>
      <c r="CG36" s="65">
        <f>SUM(Y36,BC36)</f>
        <v>2821</v>
      </c>
      <c r="CH36" s="65">
        <f>SUM(Z36,BD36)</f>
        <v>2819</v>
      </c>
      <c r="CI36" s="65">
        <f t="shared" ref="CI36:CM38" si="19">AA36+BE36</f>
        <v>2693</v>
      </c>
      <c r="CJ36" s="65">
        <f t="shared" si="19"/>
        <v>2480</v>
      </c>
      <c r="CK36" s="65">
        <f t="shared" si="19"/>
        <v>2455</v>
      </c>
      <c r="CL36" s="65">
        <f t="shared" si="19"/>
        <v>2235</v>
      </c>
      <c r="CM36" s="65">
        <f t="shared" si="19"/>
        <v>2223</v>
      </c>
      <c r="CN36" s="65">
        <f t="shared" si="4"/>
        <v>2057</v>
      </c>
      <c r="CO36" s="65">
        <f>AG36+BK36</f>
        <v>1820</v>
      </c>
      <c r="CP36" s="65">
        <f>AH36+BL36</f>
        <v>1765</v>
      </c>
      <c r="CQ36" s="26"/>
    </row>
    <row r="37" spans="1:100" s="28" customFormat="1" ht="9.9499999999999993" customHeight="1">
      <c r="A37" s="25"/>
      <c r="B37" s="25" t="s">
        <v>8</v>
      </c>
      <c r="C37" s="25"/>
      <c r="D37" s="25"/>
      <c r="E37" s="25"/>
      <c r="F37" s="26">
        <v>6118</v>
      </c>
      <c r="G37" s="26">
        <v>6091</v>
      </c>
      <c r="H37" s="26">
        <v>6080</v>
      </c>
      <c r="I37" s="26">
        <v>6351</v>
      </c>
      <c r="J37" s="26">
        <v>6715</v>
      </c>
      <c r="K37" s="26">
        <v>6712</v>
      </c>
      <c r="L37" s="26">
        <v>6460</v>
      </c>
      <c r="M37" s="26">
        <v>5944</v>
      </c>
      <c r="N37" s="26">
        <v>5853</v>
      </c>
      <c r="O37" s="26">
        <v>5675</v>
      </c>
      <c r="P37" s="26">
        <v>5735</v>
      </c>
      <c r="Q37" s="26">
        <v>5850</v>
      </c>
      <c r="R37" s="26">
        <v>6146</v>
      </c>
      <c r="S37" s="26">
        <v>6179</v>
      </c>
      <c r="T37" s="26">
        <v>6384</v>
      </c>
      <c r="U37" s="26">
        <v>6362</v>
      </c>
      <c r="V37" s="26">
        <v>6691</v>
      </c>
      <c r="W37" s="26">
        <v>6964</v>
      </c>
      <c r="X37" s="26">
        <v>7251</v>
      </c>
      <c r="Y37" s="26">
        <v>7311</v>
      </c>
      <c r="Z37" s="26">
        <v>7090</v>
      </c>
      <c r="AA37" s="26">
        <v>6907</v>
      </c>
      <c r="AB37" s="26">
        <v>6795</v>
      </c>
      <c r="AC37" s="26">
        <v>6422</v>
      </c>
      <c r="AD37" s="26">
        <v>6173</v>
      </c>
      <c r="AE37" s="26">
        <v>5779</v>
      </c>
      <c r="AF37" s="26">
        <v>5702</v>
      </c>
      <c r="AG37" s="26">
        <v>5305</v>
      </c>
      <c r="AH37" s="26">
        <v>5231</v>
      </c>
      <c r="AI37" s="26"/>
      <c r="AJ37" s="26">
        <v>1157</v>
      </c>
      <c r="AK37" s="26">
        <v>1128</v>
      </c>
      <c r="AL37" s="26">
        <v>1111</v>
      </c>
      <c r="AM37" s="26">
        <v>1092</v>
      </c>
      <c r="AN37" s="26">
        <v>1099</v>
      </c>
      <c r="AO37" s="26">
        <v>1146</v>
      </c>
      <c r="AP37" s="26">
        <v>1203</v>
      </c>
      <c r="AQ37" s="26">
        <v>1216</v>
      </c>
      <c r="AR37" s="26">
        <v>1184</v>
      </c>
      <c r="AS37" s="26">
        <v>1226</v>
      </c>
      <c r="AT37" s="26">
        <v>1214</v>
      </c>
      <c r="AU37" s="26">
        <v>1214</v>
      </c>
      <c r="AV37" s="26">
        <v>1252</v>
      </c>
      <c r="AW37" s="26">
        <v>1283</v>
      </c>
      <c r="AX37" s="26">
        <v>1217</v>
      </c>
      <c r="AY37" s="26">
        <v>1161</v>
      </c>
      <c r="AZ37" s="26">
        <v>1145</v>
      </c>
      <c r="BA37" s="26">
        <v>1162</v>
      </c>
      <c r="BB37" s="26">
        <v>1186</v>
      </c>
      <c r="BC37" s="26">
        <v>1215</v>
      </c>
      <c r="BD37" s="26">
        <v>1194</v>
      </c>
      <c r="BE37" s="26">
        <v>1128</v>
      </c>
      <c r="BF37" s="26">
        <v>1080</v>
      </c>
      <c r="BG37" s="26">
        <v>1072</v>
      </c>
      <c r="BH37" s="26">
        <v>1133</v>
      </c>
      <c r="BI37" s="26">
        <v>1066</v>
      </c>
      <c r="BJ37" s="26">
        <v>1060</v>
      </c>
      <c r="BK37" s="26">
        <v>1058</v>
      </c>
      <c r="BL37" s="26">
        <v>1037</v>
      </c>
      <c r="BM37" s="26"/>
      <c r="BN37" s="26">
        <v>7275</v>
      </c>
      <c r="BO37" s="26">
        <v>7219</v>
      </c>
      <c r="BP37" s="26">
        <v>7191</v>
      </c>
      <c r="BQ37" s="26">
        <v>7443</v>
      </c>
      <c r="BR37" s="26">
        <v>7814</v>
      </c>
      <c r="BS37" s="26">
        <v>7858</v>
      </c>
      <c r="BT37" s="26">
        <v>7663</v>
      </c>
      <c r="BU37" s="26">
        <v>7160</v>
      </c>
      <c r="BV37" s="26">
        <v>7037</v>
      </c>
      <c r="BW37" s="26">
        <f t="shared" si="18"/>
        <v>6901</v>
      </c>
      <c r="BX37" s="26">
        <f t="shared" si="18"/>
        <v>6949</v>
      </c>
      <c r="BY37" s="26">
        <f t="shared" si="18"/>
        <v>7064</v>
      </c>
      <c r="BZ37" s="26">
        <f t="shared" si="18"/>
        <v>7398</v>
      </c>
      <c r="CA37" s="26">
        <f t="shared" si="18"/>
        <v>7462</v>
      </c>
      <c r="CB37" s="26">
        <f t="shared" si="18"/>
        <v>7601</v>
      </c>
      <c r="CC37" s="26">
        <f t="shared" si="18"/>
        <v>7523</v>
      </c>
      <c r="CD37" s="26">
        <f t="shared" si="18"/>
        <v>7836</v>
      </c>
      <c r="CE37" s="26">
        <f t="shared" si="18"/>
        <v>8126</v>
      </c>
      <c r="CF37" s="26">
        <f t="shared" si="18"/>
        <v>8437</v>
      </c>
      <c r="CG37" s="65">
        <f>SUM(Y37,BC37)</f>
        <v>8526</v>
      </c>
      <c r="CH37" s="65">
        <f>SUM(Z37,BD37)</f>
        <v>8284</v>
      </c>
      <c r="CI37" s="65">
        <f t="shared" si="19"/>
        <v>8035</v>
      </c>
      <c r="CJ37" s="65">
        <f t="shared" si="19"/>
        <v>7875</v>
      </c>
      <c r="CK37" s="65">
        <f t="shared" si="19"/>
        <v>7494</v>
      </c>
      <c r="CL37" s="65">
        <f t="shared" si="19"/>
        <v>7306</v>
      </c>
      <c r="CM37" s="65">
        <f t="shared" si="19"/>
        <v>6845</v>
      </c>
      <c r="CN37" s="65">
        <f t="shared" si="4"/>
        <v>6762</v>
      </c>
      <c r="CO37" s="65">
        <f>AG37+BK37</f>
        <v>6363</v>
      </c>
      <c r="CP37" s="65">
        <f>AH37+BL37</f>
        <v>6268</v>
      </c>
      <c r="CQ37" s="26"/>
    </row>
    <row r="38" spans="1:100" s="28" customFormat="1" ht="9.9499999999999993" customHeight="1">
      <c r="A38" s="25"/>
      <c r="B38" s="25" t="s">
        <v>9</v>
      </c>
      <c r="C38" s="25"/>
      <c r="D38" s="25"/>
      <c r="E38" s="25"/>
      <c r="F38" s="26">
        <v>5411</v>
      </c>
      <c r="G38" s="26">
        <v>5391</v>
      </c>
      <c r="H38" s="26">
        <v>5479</v>
      </c>
      <c r="I38" s="26">
        <v>5815</v>
      </c>
      <c r="J38" s="26">
        <v>6068</v>
      </c>
      <c r="K38" s="26">
        <v>6058</v>
      </c>
      <c r="L38" s="26">
        <v>5748</v>
      </c>
      <c r="M38" s="26">
        <v>5428</v>
      </c>
      <c r="N38" s="26">
        <v>5179</v>
      </c>
      <c r="O38" s="26">
        <v>5114</v>
      </c>
      <c r="P38" s="26">
        <v>5154</v>
      </c>
      <c r="Q38" s="26">
        <v>5326</v>
      </c>
      <c r="R38" s="26">
        <v>5625</v>
      </c>
      <c r="S38" s="26">
        <v>5599</v>
      </c>
      <c r="T38" s="26">
        <v>5731</v>
      </c>
      <c r="U38" s="26">
        <v>5724</v>
      </c>
      <c r="V38" s="26">
        <v>6080</v>
      </c>
      <c r="W38" s="26">
        <v>6317</v>
      </c>
      <c r="X38" s="26">
        <v>6513</v>
      </c>
      <c r="Y38" s="26">
        <v>6548</v>
      </c>
      <c r="Z38" s="26">
        <v>6152</v>
      </c>
      <c r="AA38" s="26">
        <v>6151</v>
      </c>
      <c r="AB38" s="26">
        <v>6087</v>
      </c>
      <c r="AC38" s="26">
        <v>5757</v>
      </c>
      <c r="AD38" s="26">
        <v>5553</v>
      </c>
      <c r="AE38" s="26">
        <v>5201</v>
      </c>
      <c r="AF38" s="26">
        <v>5036</v>
      </c>
      <c r="AG38" s="26">
        <v>4881</v>
      </c>
      <c r="AH38" s="26"/>
      <c r="AI38" s="26"/>
      <c r="AJ38" s="27">
        <v>1073</v>
      </c>
      <c r="AK38" s="27">
        <v>1061</v>
      </c>
      <c r="AL38" s="27">
        <v>1068</v>
      </c>
      <c r="AM38" s="27">
        <v>1045</v>
      </c>
      <c r="AN38" s="27">
        <v>1064</v>
      </c>
      <c r="AO38" s="27">
        <v>1135</v>
      </c>
      <c r="AP38" s="27">
        <v>1169</v>
      </c>
      <c r="AQ38" s="27">
        <v>1146</v>
      </c>
      <c r="AR38" s="27">
        <v>1133</v>
      </c>
      <c r="AS38" s="27">
        <v>1160</v>
      </c>
      <c r="AT38" s="27">
        <v>1169</v>
      </c>
      <c r="AU38" s="27">
        <v>1181</v>
      </c>
      <c r="AV38" s="27">
        <v>1205</v>
      </c>
      <c r="AW38" s="27">
        <v>1226</v>
      </c>
      <c r="AX38" s="27">
        <v>1155</v>
      </c>
      <c r="AY38" s="26">
        <v>1112</v>
      </c>
      <c r="AZ38" s="26">
        <v>1102</v>
      </c>
      <c r="BA38" s="26">
        <v>1122</v>
      </c>
      <c r="BB38" s="26">
        <v>1110</v>
      </c>
      <c r="BC38" s="26">
        <v>1140</v>
      </c>
      <c r="BD38" s="26">
        <v>1127</v>
      </c>
      <c r="BE38" s="26">
        <v>1063</v>
      </c>
      <c r="BF38" s="26">
        <v>1057</v>
      </c>
      <c r="BG38" s="26">
        <v>1053</v>
      </c>
      <c r="BH38" s="26">
        <v>1085</v>
      </c>
      <c r="BI38" s="26">
        <v>1013</v>
      </c>
      <c r="BJ38" s="26">
        <v>1035</v>
      </c>
      <c r="BK38" s="26">
        <v>1001</v>
      </c>
      <c r="BL38" s="26"/>
      <c r="BM38" s="26"/>
      <c r="BN38" s="26">
        <v>6484</v>
      </c>
      <c r="BO38" s="26">
        <v>6452</v>
      </c>
      <c r="BP38" s="26">
        <v>6547</v>
      </c>
      <c r="BQ38" s="26">
        <v>6860</v>
      </c>
      <c r="BR38" s="26">
        <v>7132</v>
      </c>
      <c r="BS38" s="26">
        <v>7193</v>
      </c>
      <c r="BT38" s="26">
        <v>6917</v>
      </c>
      <c r="BU38" s="26">
        <v>6574</v>
      </c>
      <c r="BV38" s="39">
        <f t="shared" ref="BV38:CD38" si="20">N38+AR38</f>
        <v>6312</v>
      </c>
      <c r="BW38" s="26">
        <f t="shared" si="20"/>
        <v>6274</v>
      </c>
      <c r="BX38" s="26">
        <f t="shared" si="20"/>
        <v>6323</v>
      </c>
      <c r="BY38" s="26">
        <f t="shared" si="20"/>
        <v>6507</v>
      </c>
      <c r="BZ38" s="26">
        <f t="shared" si="20"/>
        <v>6830</v>
      </c>
      <c r="CA38" s="26">
        <f t="shared" si="20"/>
        <v>6825</v>
      </c>
      <c r="CB38" s="26">
        <f t="shared" si="20"/>
        <v>6886</v>
      </c>
      <c r="CC38" s="26">
        <f t="shared" si="20"/>
        <v>6836</v>
      </c>
      <c r="CD38" s="26">
        <f t="shared" si="20"/>
        <v>7182</v>
      </c>
      <c r="CE38" s="26">
        <v>7439</v>
      </c>
      <c r="CF38" s="26">
        <f>X38+BB38</f>
        <v>7623</v>
      </c>
      <c r="CG38" s="65">
        <f>Y38+BC38</f>
        <v>7688</v>
      </c>
      <c r="CH38" s="26">
        <f>Z38+BD38</f>
        <v>7279</v>
      </c>
      <c r="CI38" s="26">
        <f t="shared" si="19"/>
        <v>7214</v>
      </c>
      <c r="CJ38" s="65">
        <f t="shared" si="19"/>
        <v>7144</v>
      </c>
      <c r="CK38" s="65">
        <f t="shared" si="19"/>
        <v>6810</v>
      </c>
      <c r="CL38" s="65">
        <f t="shared" si="19"/>
        <v>6638</v>
      </c>
      <c r="CM38" s="65">
        <f t="shared" si="19"/>
        <v>6214</v>
      </c>
      <c r="CN38" s="65">
        <f t="shared" si="4"/>
        <v>6071</v>
      </c>
      <c r="CO38" s="65">
        <f t="shared" si="4"/>
        <v>5882</v>
      </c>
      <c r="CP38" s="65"/>
      <c r="CQ38" s="26"/>
    </row>
    <row r="39" spans="1:100" s="24" customFormat="1" ht="10.5" customHeight="1">
      <c r="A39" s="53" t="s">
        <v>71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3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3"/>
      <c r="BN39" s="43"/>
      <c r="BO39" s="43"/>
      <c r="BP39" s="43"/>
      <c r="BQ39" s="43"/>
      <c r="BR39" s="43"/>
      <c r="BS39" s="43"/>
      <c r="BT39" s="47"/>
      <c r="BU39" s="47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2"/>
      <c r="CL39" s="42"/>
      <c r="CM39" s="42"/>
      <c r="CN39" s="50"/>
      <c r="CO39" s="42"/>
      <c r="CP39" s="42"/>
      <c r="CQ39" s="43"/>
    </row>
    <row r="40" spans="1:100" s="28" customFormat="1" ht="9.9499999999999993" customHeight="1">
      <c r="A40" s="49"/>
      <c r="B40" s="49" t="s">
        <v>7</v>
      </c>
      <c r="C40" s="49"/>
      <c r="D40" s="49"/>
      <c r="E40" s="49"/>
      <c r="F40" s="50">
        <v>1924</v>
      </c>
      <c r="G40" s="50">
        <v>1783</v>
      </c>
      <c r="H40" s="50">
        <v>1781</v>
      </c>
      <c r="I40" s="50">
        <v>1823</v>
      </c>
      <c r="J40" s="50">
        <v>1949</v>
      </c>
      <c r="K40" s="50">
        <v>2049</v>
      </c>
      <c r="L40" s="50">
        <v>2015</v>
      </c>
      <c r="M40" s="50">
        <v>1964</v>
      </c>
      <c r="N40" s="50">
        <v>1840</v>
      </c>
      <c r="O40" s="50">
        <v>1751</v>
      </c>
      <c r="P40" s="50">
        <v>1837</v>
      </c>
      <c r="Q40" s="50">
        <v>1651</v>
      </c>
      <c r="R40" s="50">
        <v>1739</v>
      </c>
      <c r="S40" s="50">
        <v>1865</v>
      </c>
      <c r="T40" s="50">
        <v>1967</v>
      </c>
      <c r="U40" s="50">
        <v>1919</v>
      </c>
      <c r="V40" s="50">
        <v>1917</v>
      </c>
      <c r="W40" s="50">
        <v>1903</v>
      </c>
      <c r="X40" s="50">
        <v>1918</v>
      </c>
      <c r="Y40" s="50">
        <v>2056</v>
      </c>
      <c r="Z40" s="50">
        <v>2060</v>
      </c>
      <c r="AA40" s="50">
        <v>1947</v>
      </c>
      <c r="AB40" s="50">
        <v>1775</v>
      </c>
      <c r="AC40" s="80" t="s">
        <v>54</v>
      </c>
      <c r="AD40" s="80" t="s">
        <v>54</v>
      </c>
      <c r="AE40" s="80" t="s">
        <v>54</v>
      </c>
      <c r="AF40" s="80" t="s">
        <v>54</v>
      </c>
      <c r="AG40" s="80" t="s">
        <v>54</v>
      </c>
      <c r="AH40" s="50">
        <v>39</v>
      </c>
      <c r="AI40" s="50"/>
      <c r="AJ40" s="51">
        <v>789</v>
      </c>
      <c r="AK40" s="51">
        <v>755</v>
      </c>
      <c r="AL40" s="51">
        <v>732</v>
      </c>
      <c r="AM40" s="51">
        <v>754</v>
      </c>
      <c r="AN40" s="51">
        <v>736</v>
      </c>
      <c r="AO40" s="51">
        <v>723</v>
      </c>
      <c r="AP40" s="51">
        <v>738</v>
      </c>
      <c r="AQ40" s="51">
        <v>778</v>
      </c>
      <c r="AR40" s="51">
        <v>769</v>
      </c>
      <c r="AS40" s="51">
        <v>769</v>
      </c>
      <c r="AT40" s="51">
        <v>787</v>
      </c>
      <c r="AU40" s="51">
        <v>776</v>
      </c>
      <c r="AV40" s="51">
        <v>768</v>
      </c>
      <c r="AW40" s="51">
        <v>774</v>
      </c>
      <c r="AX40" s="51">
        <v>866</v>
      </c>
      <c r="AY40" s="50">
        <v>791</v>
      </c>
      <c r="AZ40" s="50">
        <v>781</v>
      </c>
      <c r="BA40" s="50">
        <v>758</v>
      </c>
      <c r="BB40" s="50">
        <v>750</v>
      </c>
      <c r="BC40" s="50">
        <v>765</v>
      </c>
      <c r="BD40" s="50">
        <v>759</v>
      </c>
      <c r="BE40" s="50">
        <v>746</v>
      </c>
      <c r="BF40" s="50">
        <v>705</v>
      </c>
      <c r="BG40" s="50"/>
      <c r="BH40" s="50"/>
      <c r="BI40" s="50"/>
      <c r="BJ40" s="50"/>
      <c r="BK40" s="80" t="s">
        <v>54</v>
      </c>
      <c r="BL40" s="50">
        <v>20</v>
      </c>
      <c r="BM40" s="50"/>
      <c r="BN40" s="50">
        <v>2713</v>
      </c>
      <c r="BO40" s="50">
        <v>2538</v>
      </c>
      <c r="BP40" s="50">
        <v>2513</v>
      </c>
      <c r="BQ40" s="50">
        <v>2577</v>
      </c>
      <c r="BR40" s="50">
        <v>2685</v>
      </c>
      <c r="BS40" s="50">
        <v>2772</v>
      </c>
      <c r="BT40" s="50">
        <v>2753</v>
      </c>
      <c r="BU40" s="50">
        <v>2742</v>
      </c>
      <c r="BV40" s="50">
        <v>2609</v>
      </c>
      <c r="BW40" s="50">
        <f t="shared" ref="BW40:CF41" si="21">O40+AS40</f>
        <v>2520</v>
      </c>
      <c r="BX40" s="50">
        <f t="shared" si="21"/>
        <v>2624</v>
      </c>
      <c r="BY40" s="50">
        <f t="shared" si="21"/>
        <v>2427</v>
      </c>
      <c r="BZ40" s="50">
        <f t="shared" si="21"/>
        <v>2507</v>
      </c>
      <c r="CA40" s="50">
        <f t="shared" si="21"/>
        <v>2639</v>
      </c>
      <c r="CB40" s="50">
        <f t="shared" si="21"/>
        <v>2833</v>
      </c>
      <c r="CC40" s="50">
        <f t="shared" si="21"/>
        <v>2710</v>
      </c>
      <c r="CD40" s="50">
        <f t="shared" si="21"/>
        <v>2698</v>
      </c>
      <c r="CE40" s="50">
        <f t="shared" si="21"/>
        <v>2661</v>
      </c>
      <c r="CF40" s="50">
        <f t="shared" si="21"/>
        <v>2668</v>
      </c>
      <c r="CG40" s="50">
        <f>SUM(Y40,BC40)</f>
        <v>2821</v>
      </c>
      <c r="CH40" s="50">
        <f>SUM(Z40,BD40)</f>
        <v>2819</v>
      </c>
      <c r="CI40" s="50">
        <f t="shared" ref="CI40:CJ42" si="22">AA40+BE40</f>
        <v>2693</v>
      </c>
      <c r="CJ40" s="50">
        <f t="shared" si="22"/>
        <v>2480</v>
      </c>
      <c r="CK40" s="80" t="s">
        <v>54</v>
      </c>
      <c r="CL40" s="80" t="s">
        <v>54</v>
      </c>
      <c r="CM40" s="80" t="s">
        <v>54</v>
      </c>
      <c r="CN40" s="80" t="s">
        <v>54</v>
      </c>
      <c r="CO40" s="80" t="s">
        <v>54</v>
      </c>
      <c r="CP40" s="50">
        <f>AH40+BL40</f>
        <v>59</v>
      </c>
      <c r="CQ40" s="50"/>
    </row>
    <row r="41" spans="1:100" s="28" customFormat="1" ht="9.9499999999999993" customHeight="1">
      <c r="A41" s="49"/>
      <c r="B41" s="49" t="s">
        <v>8</v>
      </c>
      <c r="C41" s="49"/>
      <c r="D41" s="49"/>
      <c r="E41" s="49"/>
      <c r="F41" s="50">
        <v>6118</v>
      </c>
      <c r="G41" s="50">
        <v>6091</v>
      </c>
      <c r="H41" s="50">
        <v>6080</v>
      </c>
      <c r="I41" s="50">
        <v>6351</v>
      </c>
      <c r="J41" s="50">
        <v>6715</v>
      </c>
      <c r="K41" s="50">
        <v>6712</v>
      </c>
      <c r="L41" s="50">
        <v>6460</v>
      </c>
      <c r="M41" s="50">
        <v>5944</v>
      </c>
      <c r="N41" s="50">
        <v>5853</v>
      </c>
      <c r="O41" s="50">
        <v>5675</v>
      </c>
      <c r="P41" s="50">
        <v>5735</v>
      </c>
      <c r="Q41" s="50">
        <v>5850</v>
      </c>
      <c r="R41" s="50">
        <v>6146</v>
      </c>
      <c r="S41" s="50">
        <v>6179</v>
      </c>
      <c r="T41" s="50">
        <v>6384</v>
      </c>
      <c r="U41" s="50">
        <v>6362</v>
      </c>
      <c r="V41" s="50">
        <v>6691</v>
      </c>
      <c r="W41" s="50">
        <v>6964</v>
      </c>
      <c r="X41" s="50">
        <v>7251</v>
      </c>
      <c r="Y41" s="50">
        <v>7311</v>
      </c>
      <c r="Z41" s="50">
        <v>7090</v>
      </c>
      <c r="AA41" s="50">
        <v>6907</v>
      </c>
      <c r="AB41" s="50">
        <v>6795</v>
      </c>
      <c r="AC41" s="80" t="s">
        <v>54</v>
      </c>
      <c r="AD41" s="80" t="s">
        <v>54</v>
      </c>
      <c r="AE41" s="80" t="s">
        <v>54</v>
      </c>
      <c r="AF41" s="80" t="s">
        <v>54</v>
      </c>
      <c r="AG41" s="50">
        <v>177</v>
      </c>
      <c r="AH41" s="50">
        <v>183</v>
      </c>
      <c r="AI41" s="50"/>
      <c r="AJ41" s="50">
        <v>1157</v>
      </c>
      <c r="AK41" s="50">
        <v>1128</v>
      </c>
      <c r="AL41" s="50">
        <v>1111</v>
      </c>
      <c r="AM41" s="50">
        <v>1092</v>
      </c>
      <c r="AN41" s="50">
        <v>1099</v>
      </c>
      <c r="AO41" s="50">
        <v>1146</v>
      </c>
      <c r="AP41" s="50">
        <v>1203</v>
      </c>
      <c r="AQ41" s="50">
        <v>1216</v>
      </c>
      <c r="AR41" s="50">
        <v>1184</v>
      </c>
      <c r="AS41" s="50">
        <v>1226</v>
      </c>
      <c r="AT41" s="50">
        <v>1214</v>
      </c>
      <c r="AU41" s="50">
        <v>1214</v>
      </c>
      <c r="AV41" s="50">
        <v>1252</v>
      </c>
      <c r="AW41" s="50">
        <v>1283</v>
      </c>
      <c r="AX41" s="50">
        <v>1217</v>
      </c>
      <c r="AY41" s="50">
        <v>1161</v>
      </c>
      <c r="AZ41" s="50">
        <v>1145</v>
      </c>
      <c r="BA41" s="50">
        <v>1162</v>
      </c>
      <c r="BB41" s="50">
        <v>1186</v>
      </c>
      <c r="BC41" s="50">
        <v>1215</v>
      </c>
      <c r="BD41" s="50">
        <v>1194</v>
      </c>
      <c r="BE41" s="50">
        <v>1128</v>
      </c>
      <c r="BF41" s="50">
        <v>1080</v>
      </c>
      <c r="BG41" s="50"/>
      <c r="BH41" s="50"/>
      <c r="BI41" s="50"/>
      <c r="BJ41" s="50"/>
      <c r="BK41" s="50">
        <v>27</v>
      </c>
      <c r="BL41" s="50">
        <v>44</v>
      </c>
      <c r="BM41" s="50"/>
      <c r="BN41" s="50">
        <v>7275</v>
      </c>
      <c r="BO41" s="50">
        <v>7219</v>
      </c>
      <c r="BP41" s="50">
        <v>7191</v>
      </c>
      <c r="BQ41" s="50">
        <v>7443</v>
      </c>
      <c r="BR41" s="50">
        <v>7814</v>
      </c>
      <c r="BS41" s="50">
        <v>7858</v>
      </c>
      <c r="BT41" s="50">
        <v>7663</v>
      </c>
      <c r="BU41" s="50">
        <v>7160</v>
      </c>
      <c r="BV41" s="50">
        <v>7037</v>
      </c>
      <c r="BW41" s="50">
        <f t="shared" si="21"/>
        <v>6901</v>
      </c>
      <c r="BX41" s="50">
        <f t="shared" si="21"/>
        <v>6949</v>
      </c>
      <c r="BY41" s="50">
        <f t="shared" si="21"/>
        <v>7064</v>
      </c>
      <c r="BZ41" s="50">
        <f t="shared" si="21"/>
        <v>7398</v>
      </c>
      <c r="CA41" s="50">
        <f t="shared" si="21"/>
        <v>7462</v>
      </c>
      <c r="CB41" s="50">
        <f t="shared" si="21"/>
        <v>7601</v>
      </c>
      <c r="CC41" s="50">
        <f t="shared" si="21"/>
        <v>7523</v>
      </c>
      <c r="CD41" s="50">
        <f t="shared" si="21"/>
        <v>7836</v>
      </c>
      <c r="CE41" s="50">
        <f t="shared" si="21"/>
        <v>8126</v>
      </c>
      <c r="CF41" s="50">
        <f t="shared" si="21"/>
        <v>8437</v>
      </c>
      <c r="CG41" s="50">
        <f>SUM(Y41,BC41)</f>
        <v>8526</v>
      </c>
      <c r="CH41" s="50">
        <f>SUM(Z41,BD41)</f>
        <v>8284</v>
      </c>
      <c r="CI41" s="50">
        <f t="shared" si="22"/>
        <v>8035</v>
      </c>
      <c r="CJ41" s="50">
        <f t="shared" si="22"/>
        <v>7875</v>
      </c>
      <c r="CK41" s="80" t="s">
        <v>54</v>
      </c>
      <c r="CL41" s="80" t="s">
        <v>54</v>
      </c>
      <c r="CM41" s="80" t="s">
        <v>54</v>
      </c>
      <c r="CN41" s="80" t="s">
        <v>54</v>
      </c>
      <c r="CO41" s="50">
        <f>AG41+BK41</f>
        <v>204</v>
      </c>
      <c r="CP41" s="50">
        <f>AH41+BL41</f>
        <v>227</v>
      </c>
      <c r="CQ41" s="50"/>
    </row>
    <row r="42" spans="1:100" s="28" customFormat="1" ht="9.9499999999999993" customHeight="1">
      <c r="A42" s="49"/>
      <c r="B42" s="49" t="s">
        <v>9</v>
      </c>
      <c r="C42" s="49"/>
      <c r="D42" s="49"/>
      <c r="E42" s="49"/>
      <c r="F42" s="50">
        <v>5411</v>
      </c>
      <c r="G42" s="50">
        <v>5391</v>
      </c>
      <c r="H42" s="50">
        <v>5479</v>
      </c>
      <c r="I42" s="50">
        <v>5815</v>
      </c>
      <c r="J42" s="50">
        <v>6068</v>
      </c>
      <c r="K42" s="50">
        <v>6058</v>
      </c>
      <c r="L42" s="50">
        <v>5748</v>
      </c>
      <c r="M42" s="50">
        <v>5428</v>
      </c>
      <c r="N42" s="50">
        <v>5179</v>
      </c>
      <c r="O42" s="50">
        <v>5114</v>
      </c>
      <c r="P42" s="50">
        <v>5154</v>
      </c>
      <c r="Q42" s="50">
        <v>5326</v>
      </c>
      <c r="R42" s="50">
        <v>5625</v>
      </c>
      <c r="S42" s="50">
        <v>5599</v>
      </c>
      <c r="T42" s="50">
        <v>5731</v>
      </c>
      <c r="U42" s="50">
        <v>5724</v>
      </c>
      <c r="V42" s="50">
        <v>6080</v>
      </c>
      <c r="W42" s="50">
        <v>6317</v>
      </c>
      <c r="X42" s="50">
        <v>6513</v>
      </c>
      <c r="Y42" s="50">
        <v>6548</v>
      </c>
      <c r="Z42" s="50">
        <v>6152</v>
      </c>
      <c r="AA42" s="50">
        <v>6151</v>
      </c>
      <c r="AB42" s="50">
        <v>6087</v>
      </c>
      <c r="AC42" s="80" t="s">
        <v>54</v>
      </c>
      <c r="AD42" s="80" t="s">
        <v>54</v>
      </c>
      <c r="AE42" s="80" t="s">
        <v>54</v>
      </c>
      <c r="AF42" s="80" t="s">
        <v>54</v>
      </c>
      <c r="AG42" s="50">
        <v>175</v>
      </c>
      <c r="AH42" s="50"/>
      <c r="AI42" s="50"/>
      <c r="AJ42" s="51">
        <v>1073</v>
      </c>
      <c r="AK42" s="51">
        <v>1061</v>
      </c>
      <c r="AL42" s="51">
        <v>1068</v>
      </c>
      <c r="AM42" s="51">
        <v>1045</v>
      </c>
      <c r="AN42" s="51">
        <v>1064</v>
      </c>
      <c r="AO42" s="51">
        <v>1135</v>
      </c>
      <c r="AP42" s="51">
        <v>1169</v>
      </c>
      <c r="AQ42" s="51">
        <v>1146</v>
      </c>
      <c r="AR42" s="51">
        <v>1133</v>
      </c>
      <c r="AS42" s="51">
        <v>1160</v>
      </c>
      <c r="AT42" s="51">
        <v>1169</v>
      </c>
      <c r="AU42" s="51">
        <v>1181</v>
      </c>
      <c r="AV42" s="51">
        <v>1205</v>
      </c>
      <c r="AW42" s="51">
        <v>1226</v>
      </c>
      <c r="AX42" s="51">
        <v>1155</v>
      </c>
      <c r="AY42" s="50">
        <v>1112</v>
      </c>
      <c r="AZ42" s="50">
        <v>1102</v>
      </c>
      <c r="BA42" s="50">
        <v>1122</v>
      </c>
      <c r="BB42" s="50">
        <v>1110</v>
      </c>
      <c r="BC42" s="50">
        <v>1140</v>
      </c>
      <c r="BD42" s="50">
        <v>1127</v>
      </c>
      <c r="BE42" s="50">
        <v>1063</v>
      </c>
      <c r="BF42" s="50">
        <v>1057</v>
      </c>
      <c r="BG42" s="50"/>
      <c r="BH42" s="50"/>
      <c r="BI42" s="50"/>
      <c r="BJ42" s="50"/>
      <c r="BK42" s="50">
        <v>38</v>
      </c>
      <c r="BL42" s="50"/>
      <c r="BM42" s="50"/>
      <c r="BN42" s="50">
        <v>6484</v>
      </c>
      <c r="BO42" s="50">
        <v>6452</v>
      </c>
      <c r="BP42" s="50">
        <v>6547</v>
      </c>
      <c r="BQ42" s="50">
        <v>6860</v>
      </c>
      <c r="BR42" s="50">
        <v>7132</v>
      </c>
      <c r="BS42" s="50">
        <v>7193</v>
      </c>
      <c r="BT42" s="50">
        <v>6917</v>
      </c>
      <c r="BU42" s="50">
        <v>6574</v>
      </c>
      <c r="BV42" s="52">
        <f t="shared" ref="BV42:CD42" si="23">N42+AR42</f>
        <v>6312</v>
      </c>
      <c r="BW42" s="50">
        <f t="shared" si="23"/>
        <v>6274</v>
      </c>
      <c r="BX42" s="50">
        <f t="shared" si="23"/>
        <v>6323</v>
      </c>
      <c r="BY42" s="50">
        <f t="shared" si="23"/>
        <v>6507</v>
      </c>
      <c r="BZ42" s="50">
        <f t="shared" si="23"/>
        <v>6830</v>
      </c>
      <c r="CA42" s="50">
        <f t="shared" si="23"/>
        <v>6825</v>
      </c>
      <c r="CB42" s="50">
        <f t="shared" si="23"/>
        <v>6886</v>
      </c>
      <c r="CC42" s="50">
        <f t="shared" si="23"/>
        <v>6836</v>
      </c>
      <c r="CD42" s="50">
        <f t="shared" si="23"/>
        <v>7182</v>
      </c>
      <c r="CE42" s="50">
        <v>7439</v>
      </c>
      <c r="CF42" s="50">
        <f>X42+BB42</f>
        <v>7623</v>
      </c>
      <c r="CG42" s="50">
        <f>Y42+BC42</f>
        <v>7688</v>
      </c>
      <c r="CH42" s="50">
        <f>Z42+BD42</f>
        <v>7279</v>
      </c>
      <c r="CI42" s="50">
        <f t="shared" si="22"/>
        <v>7214</v>
      </c>
      <c r="CJ42" s="50">
        <f t="shared" si="22"/>
        <v>7144</v>
      </c>
      <c r="CK42" s="80" t="s">
        <v>54</v>
      </c>
      <c r="CL42" s="80" t="s">
        <v>54</v>
      </c>
      <c r="CM42" s="80" t="s">
        <v>54</v>
      </c>
      <c r="CN42" s="80" t="s">
        <v>54</v>
      </c>
      <c r="CO42" s="50">
        <f>AG42+BK42</f>
        <v>213</v>
      </c>
      <c r="CP42" s="50"/>
      <c r="CQ42" s="50"/>
    </row>
    <row r="43" spans="1:100" s="7" customFormat="1" ht="14.25" customHeight="1">
      <c r="A43" s="74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/>
      <c r="BC43"/>
      <c r="BD43"/>
      <c r="BE4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/>
      <c r="CG43"/>
      <c r="CH43"/>
      <c r="CI43"/>
      <c r="CJ43" s="73"/>
      <c r="CK43" s="73"/>
      <c r="CL43" s="73"/>
      <c r="CM43" s="73"/>
      <c r="CN43" s="73"/>
      <c r="CO43" s="73"/>
      <c r="CP43" s="73"/>
      <c r="CQ43" s="73"/>
    </row>
    <row r="44" spans="1:100" s="7" customFormat="1" ht="17.649999999999999" customHeight="1">
      <c r="A44" s="5"/>
      <c r="B44" s="5"/>
      <c r="C44" s="5"/>
      <c r="D44" s="5"/>
      <c r="E44" s="5"/>
      <c r="F44" s="6"/>
      <c r="G44" s="6"/>
      <c r="H44" s="92" t="s">
        <v>37</v>
      </c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6"/>
      <c r="AJ44" s="31"/>
      <c r="AK44" s="31"/>
      <c r="AL44" s="92" t="s">
        <v>24</v>
      </c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33"/>
      <c r="BN44" s="33"/>
      <c r="BO44" s="33"/>
      <c r="BP44" s="33"/>
      <c r="BQ44" s="33"/>
      <c r="BR44" s="33"/>
      <c r="BS44" s="33"/>
      <c r="BT44" s="11"/>
      <c r="BU44" s="10"/>
      <c r="BV44" s="11"/>
      <c r="BW44" s="92" t="s">
        <v>65</v>
      </c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33"/>
      <c r="CT44" s="11"/>
      <c r="CU44" s="11"/>
      <c r="CV44" s="11"/>
    </row>
    <row r="45" spans="1:100" s="28" customFormat="1" ht="20.100000000000001" customHeight="1">
      <c r="A45" s="95" t="s">
        <v>19</v>
      </c>
      <c r="B45" s="96"/>
      <c r="C45" s="96"/>
      <c r="D45" s="96"/>
      <c r="E45" s="25"/>
      <c r="F45" s="26"/>
      <c r="G45" s="26"/>
      <c r="O45" s="16" t="s">
        <v>27</v>
      </c>
      <c r="P45" s="16" t="s">
        <v>28</v>
      </c>
      <c r="Q45" s="16" t="s">
        <v>30</v>
      </c>
      <c r="R45" s="16" t="s">
        <v>31</v>
      </c>
      <c r="S45" s="67" t="s">
        <v>32</v>
      </c>
      <c r="T45" s="67" t="s">
        <v>33</v>
      </c>
      <c r="U45" s="67" t="s">
        <v>35</v>
      </c>
      <c r="V45" s="41" t="s">
        <v>48</v>
      </c>
      <c r="W45" s="41" t="s">
        <v>49</v>
      </c>
      <c r="X45" s="41" t="s">
        <v>50</v>
      </c>
      <c r="Y45" s="41" t="s">
        <v>51</v>
      </c>
      <c r="Z45" s="41" t="s">
        <v>52</v>
      </c>
      <c r="AA45" s="41" t="s">
        <v>53</v>
      </c>
      <c r="AB45" s="41" t="s">
        <v>57</v>
      </c>
      <c r="AC45" s="41" t="s">
        <v>61</v>
      </c>
      <c r="AD45" s="41" t="s">
        <v>63</v>
      </c>
      <c r="AE45" s="41" t="s">
        <v>66</v>
      </c>
      <c r="AF45" s="41" t="s">
        <v>68</v>
      </c>
      <c r="AG45" s="41" t="s">
        <v>69</v>
      </c>
      <c r="AH45" s="41" t="s">
        <v>79</v>
      </c>
      <c r="AI45" s="14"/>
      <c r="AJ45" s="16" t="s">
        <v>12</v>
      </c>
      <c r="AK45" s="16" t="s">
        <v>13</v>
      </c>
      <c r="AL45" s="15" t="s">
        <v>14</v>
      </c>
      <c r="AM45" s="15" t="s">
        <v>15</v>
      </c>
      <c r="AN45" s="16" t="s">
        <v>16</v>
      </c>
      <c r="AO45" s="16" t="s">
        <v>17</v>
      </c>
      <c r="AP45" s="16" t="s">
        <v>18</v>
      </c>
      <c r="AQ45" s="16" t="s">
        <v>20</v>
      </c>
      <c r="AR45" s="16" t="s">
        <v>21</v>
      </c>
      <c r="AS45" s="16" t="s">
        <v>27</v>
      </c>
      <c r="AT45" s="16" t="s">
        <v>28</v>
      </c>
      <c r="AU45" s="16" t="s">
        <v>30</v>
      </c>
      <c r="AV45" s="16" t="s">
        <v>31</v>
      </c>
      <c r="AW45" s="67" t="s">
        <v>32</v>
      </c>
      <c r="AX45" s="67" t="s">
        <v>33</v>
      </c>
      <c r="AY45" s="67" t="s">
        <v>35</v>
      </c>
      <c r="AZ45" s="41" t="s">
        <v>48</v>
      </c>
      <c r="BA45" s="41" t="s">
        <v>49</v>
      </c>
      <c r="BB45" s="41" t="s">
        <v>50</v>
      </c>
      <c r="BC45" s="41" t="s">
        <v>51</v>
      </c>
      <c r="BD45" s="41" t="s">
        <v>52</v>
      </c>
      <c r="BE45" s="41" t="s">
        <v>53</v>
      </c>
      <c r="BF45" s="41" t="s">
        <v>57</v>
      </c>
      <c r="BG45" s="41" t="s">
        <v>61</v>
      </c>
      <c r="BH45" s="41" t="s">
        <v>63</v>
      </c>
      <c r="BI45" s="41" t="s">
        <v>66</v>
      </c>
      <c r="BJ45" s="41" t="s">
        <v>68</v>
      </c>
      <c r="BK45" s="41" t="s">
        <v>69</v>
      </c>
      <c r="BL45" s="41" t="s">
        <v>79</v>
      </c>
      <c r="BM45" s="15"/>
      <c r="BN45" s="16" t="s">
        <v>12</v>
      </c>
      <c r="BO45" s="16" t="s">
        <v>13</v>
      </c>
      <c r="BP45" s="16" t="s">
        <v>14</v>
      </c>
      <c r="BQ45" s="16" t="s">
        <v>15</v>
      </c>
      <c r="BR45" s="16" t="s">
        <v>16</v>
      </c>
      <c r="BS45" s="16" t="s">
        <v>17</v>
      </c>
      <c r="BT45" s="16" t="s">
        <v>18</v>
      </c>
      <c r="BU45" s="16" t="s">
        <v>20</v>
      </c>
      <c r="BV45" s="16" t="s">
        <v>21</v>
      </c>
      <c r="BW45" s="16" t="s">
        <v>27</v>
      </c>
      <c r="BX45" s="16" t="s">
        <v>28</v>
      </c>
      <c r="BY45" s="16" t="s">
        <v>30</v>
      </c>
      <c r="BZ45" s="16" t="s">
        <v>31</v>
      </c>
      <c r="CA45" s="67" t="s">
        <v>32</v>
      </c>
      <c r="CB45" s="67" t="s">
        <v>33</v>
      </c>
      <c r="CC45" s="67" t="s">
        <v>35</v>
      </c>
      <c r="CD45" s="41" t="s">
        <v>48</v>
      </c>
      <c r="CE45" s="41" t="s">
        <v>49</v>
      </c>
      <c r="CF45" s="41" t="s">
        <v>50</v>
      </c>
      <c r="CG45" s="41" t="s">
        <v>51</v>
      </c>
      <c r="CH45" s="41" t="s">
        <v>52</v>
      </c>
      <c r="CI45" s="41" t="s">
        <v>53</v>
      </c>
      <c r="CJ45" s="41" t="s">
        <v>57</v>
      </c>
      <c r="CK45" s="41" t="s">
        <v>62</v>
      </c>
      <c r="CL45" s="41" t="s">
        <v>64</v>
      </c>
      <c r="CM45" s="41" t="s">
        <v>67</v>
      </c>
      <c r="CN45" s="41" t="s">
        <v>76</v>
      </c>
      <c r="CO45" s="41" t="s">
        <v>77</v>
      </c>
      <c r="CP45" s="41" t="s">
        <v>80</v>
      </c>
      <c r="CQ45" s="15"/>
    </row>
    <row r="46" spans="1:100" s="24" customFormat="1" ht="9.9499999999999993" customHeight="1">
      <c r="A46" s="42" t="s">
        <v>42</v>
      </c>
      <c r="B46" s="42"/>
      <c r="C46" s="42"/>
      <c r="D46" s="42"/>
      <c r="E46" s="42"/>
      <c r="F46" s="42"/>
      <c r="G46" s="42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55"/>
      <c r="AJ46" s="56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3"/>
      <c r="BN46" s="43"/>
      <c r="BO46" s="43"/>
      <c r="BP46" s="43"/>
      <c r="BQ46" s="43"/>
      <c r="BR46" s="43"/>
      <c r="BS46" s="43"/>
      <c r="BT46" s="47"/>
      <c r="BU46" s="47"/>
      <c r="BV46" s="43"/>
      <c r="BW46" s="43"/>
      <c r="BX46" s="43"/>
      <c r="BY46" s="43"/>
      <c r="BZ46" s="43"/>
      <c r="CA46" s="43"/>
      <c r="CB46" s="43"/>
      <c r="CC46" s="43"/>
      <c r="CD46" s="48"/>
      <c r="CE46" s="48"/>
      <c r="CF46" s="48"/>
      <c r="CG46" s="48"/>
      <c r="CH46" s="48"/>
      <c r="CI46" s="48"/>
      <c r="CJ46" s="48"/>
      <c r="CK46" s="47"/>
      <c r="CL46" s="47"/>
      <c r="CM46" s="47"/>
      <c r="CN46" s="47"/>
      <c r="CO46" s="47"/>
      <c r="CP46" s="47"/>
      <c r="CQ46" s="43"/>
    </row>
    <row r="47" spans="1:100" s="28" customFormat="1" ht="9.6" customHeight="1">
      <c r="A47" s="54"/>
      <c r="B47" s="49" t="s">
        <v>7</v>
      </c>
      <c r="C47" s="49"/>
      <c r="D47" s="54"/>
      <c r="E47" s="54"/>
      <c r="F47" s="50">
        <v>104</v>
      </c>
      <c r="G47" s="50">
        <v>97</v>
      </c>
      <c r="H47" s="50">
        <v>106</v>
      </c>
      <c r="I47" s="50">
        <v>129</v>
      </c>
      <c r="J47" s="50">
        <v>125</v>
      </c>
      <c r="K47" s="50">
        <v>118</v>
      </c>
      <c r="L47" s="50">
        <v>113</v>
      </c>
      <c r="M47" s="50">
        <v>98</v>
      </c>
      <c r="N47" s="50">
        <v>116</v>
      </c>
      <c r="O47" s="50">
        <v>119</v>
      </c>
      <c r="P47" s="50">
        <v>119</v>
      </c>
      <c r="Q47" s="50">
        <v>124</v>
      </c>
      <c r="R47" s="50">
        <v>140</v>
      </c>
      <c r="S47" s="50">
        <v>189</v>
      </c>
      <c r="T47" s="50">
        <v>212</v>
      </c>
      <c r="U47" s="50">
        <v>188</v>
      </c>
      <c r="V47" s="50">
        <v>167</v>
      </c>
      <c r="W47" s="50">
        <v>173</v>
      </c>
      <c r="X47" s="50">
        <v>159</v>
      </c>
      <c r="Y47" s="50">
        <v>154</v>
      </c>
      <c r="Z47" s="50">
        <v>150</v>
      </c>
      <c r="AA47" s="50">
        <v>155</v>
      </c>
      <c r="AB47" s="50">
        <v>141</v>
      </c>
      <c r="AC47" s="50">
        <v>151</v>
      </c>
      <c r="AD47" s="50">
        <v>159</v>
      </c>
      <c r="AE47" s="50">
        <v>166</v>
      </c>
      <c r="AF47" s="50">
        <v>161</v>
      </c>
      <c r="AG47" s="50">
        <v>154</v>
      </c>
      <c r="AH47" s="50">
        <v>157</v>
      </c>
      <c r="AI47" s="50"/>
      <c r="AJ47" s="51">
        <v>72</v>
      </c>
      <c r="AK47" s="51">
        <v>63</v>
      </c>
      <c r="AL47" s="51">
        <v>61</v>
      </c>
      <c r="AM47" s="51">
        <v>66</v>
      </c>
      <c r="AN47" s="51">
        <v>76</v>
      </c>
      <c r="AO47" s="51">
        <v>76</v>
      </c>
      <c r="AP47" s="51">
        <v>79</v>
      </c>
      <c r="AQ47" s="51">
        <v>80</v>
      </c>
      <c r="AR47" s="51">
        <v>65</v>
      </c>
      <c r="AS47" s="51">
        <v>61</v>
      </c>
      <c r="AT47" s="51">
        <v>72</v>
      </c>
      <c r="AU47" s="51">
        <v>72</v>
      </c>
      <c r="AV47" s="51">
        <v>64</v>
      </c>
      <c r="AW47" s="51">
        <v>62</v>
      </c>
      <c r="AX47" s="51">
        <v>92</v>
      </c>
      <c r="AY47" s="50">
        <v>82</v>
      </c>
      <c r="AZ47" s="50">
        <v>77</v>
      </c>
      <c r="BA47" s="50">
        <v>90</v>
      </c>
      <c r="BB47" s="50">
        <v>97</v>
      </c>
      <c r="BC47" s="50">
        <v>97</v>
      </c>
      <c r="BD47" s="50">
        <v>98</v>
      </c>
      <c r="BE47" s="50">
        <v>98</v>
      </c>
      <c r="BF47" s="50">
        <v>108</v>
      </c>
      <c r="BG47" s="50">
        <v>96</v>
      </c>
      <c r="BH47" s="50">
        <v>96</v>
      </c>
      <c r="BI47" s="50">
        <v>100</v>
      </c>
      <c r="BJ47" s="50">
        <v>94</v>
      </c>
      <c r="BK47" s="50">
        <v>85</v>
      </c>
      <c r="BL47" s="50">
        <v>82</v>
      </c>
      <c r="BM47" s="50"/>
      <c r="BN47" s="50">
        <v>176</v>
      </c>
      <c r="BO47" s="50">
        <v>160</v>
      </c>
      <c r="BP47" s="50">
        <v>167</v>
      </c>
      <c r="BQ47" s="50">
        <v>195</v>
      </c>
      <c r="BR47" s="50">
        <v>201</v>
      </c>
      <c r="BS47" s="50">
        <v>194</v>
      </c>
      <c r="BT47" s="50">
        <v>192</v>
      </c>
      <c r="BU47" s="50">
        <v>178</v>
      </c>
      <c r="BV47" s="50">
        <v>181</v>
      </c>
      <c r="BW47" s="50">
        <f t="shared" ref="BW47:CF48" si="24">O47+AS47</f>
        <v>180</v>
      </c>
      <c r="BX47" s="50">
        <f t="shared" si="24"/>
        <v>191</v>
      </c>
      <c r="BY47" s="50">
        <f t="shared" si="24"/>
        <v>196</v>
      </c>
      <c r="BZ47" s="50">
        <f t="shared" si="24"/>
        <v>204</v>
      </c>
      <c r="CA47" s="50">
        <f t="shared" si="24"/>
        <v>251</v>
      </c>
      <c r="CB47" s="50">
        <f t="shared" si="24"/>
        <v>304</v>
      </c>
      <c r="CC47" s="50">
        <f t="shared" si="24"/>
        <v>270</v>
      </c>
      <c r="CD47" s="50">
        <f t="shared" si="24"/>
        <v>244</v>
      </c>
      <c r="CE47" s="50">
        <f t="shared" si="24"/>
        <v>263</v>
      </c>
      <c r="CF47" s="50">
        <f t="shared" si="24"/>
        <v>256</v>
      </c>
      <c r="CG47" s="50">
        <f>SUM(Y47,BC47)</f>
        <v>251</v>
      </c>
      <c r="CH47" s="50">
        <f>SUM(Z47,BD47)</f>
        <v>248</v>
      </c>
      <c r="CI47" s="50">
        <f t="shared" ref="CI47:CN47" si="25">AA47+BE47</f>
        <v>253</v>
      </c>
      <c r="CJ47" s="50">
        <f t="shared" si="25"/>
        <v>249</v>
      </c>
      <c r="CK47" s="50">
        <f t="shared" si="25"/>
        <v>247</v>
      </c>
      <c r="CL47" s="50">
        <f t="shared" si="25"/>
        <v>255</v>
      </c>
      <c r="CM47" s="50">
        <f t="shared" si="25"/>
        <v>266</v>
      </c>
      <c r="CN47" s="50">
        <f t="shared" si="25"/>
        <v>255</v>
      </c>
      <c r="CO47" s="50">
        <f t="shared" ref="CO47:CP47" si="26">AG47+BK47</f>
        <v>239</v>
      </c>
      <c r="CP47" s="50">
        <f t="shared" si="26"/>
        <v>239</v>
      </c>
      <c r="CQ47" s="50"/>
    </row>
    <row r="48" spans="1:100" s="28" customFormat="1" ht="9.6" customHeight="1">
      <c r="A48" s="49"/>
      <c r="B48" s="49" t="s">
        <v>8</v>
      </c>
      <c r="C48" s="49"/>
      <c r="D48" s="49"/>
      <c r="E48" s="49"/>
      <c r="F48" s="50">
        <v>410</v>
      </c>
      <c r="G48" s="50">
        <v>392</v>
      </c>
      <c r="H48" s="50">
        <v>398</v>
      </c>
      <c r="I48" s="50">
        <v>394</v>
      </c>
      <c r="J48" s="50">
        <v>400</v>
      </c>
      <c r="K48" s="50">
        <v>400</v>
      </c>
      <c r="L48" s="50">
        <v>409</v>
      </c>
      <c r="M48" s="50">
        <v>408</v>
      </c>
      <c r="N48" s="50">
        <v>431</v>
      </c>
      <c r="O48" s="50">
        <v>439</v>
      </c>
      <c r="P48" s="50">
        <v>492</v>
      </c>
      <c r="Q48" s="50">
        <v>531</v>
      </c>
      <c r="R48" s="50">
        <v>564</v>
      </c>
      <c r="S48" s="50">
        <v>587</v>
      </c>
      <c r="T48" s="50">
        <v>587</v>
      </c>
      <c r="U48" s="50">
        <v>588</v>
      </c>
      <c r="V48" s="50">
        <v>586</v>
      </c>
      <c r="W48" s="50">
        <v>592</v>
      </c>
      <c r="X48" s="50">
        <v>584</v>
      </c>
      <c r="Y48" s="50">
        <v>586</v>
      </c>
      <c r="Z48" s="50">
        <v>596</v>
      </c>
      <c r="AA48" s="50">
        <v>597</v>
      </c>
      <c r="AB48" s="50">
        <v>599</v>
      </c>
      <c r="AC48" s="50">
        <v>627</v>
      </c>
      <c r="AD48" s="50">
        <v>636</v>
      </c>
      <c r="AE48" s="50">
        <v>634</v>
      </c>
      <c r="AF48" s="50">
        <v>635</v>
      </c>
      <c r="AG48" s="50">
        <v>634</v>
      </c>
      <c r="AH48" s="50">
        <v>643</v>
      </c>
      <c r="AI48" s="50"/>
      <c r="AJ48" s="50">
        <v>98</v>
      </c>
      <c r="AK48" s="50">
        <v>87</v>
      </c>
      <c r="AL48" s="50">
        <v>80</v>
      </c>
      <c r="AM48" s="50">
        <v>85</v>
      </c>
      <c r="AN48" s="50">
        <v>82</v>
      </c>
      <c r="AO48" s="50">
        <v>83</v>
      </c>
      <c r="AP48" s="50">
        <v>95</v>
      </c>
      <c r="AQ48" s="50">
        <v>88</v>
      </c>
      <c r="AR48" s="50">
        <v>84</v>
      </c>
      <c r="AS48" s="50">
        <v>95</v>
      </c>
      <c r="AT48" s="50">
        <v>101</v>
      </c>
      <c r="AU48" s="50">
        <v>101</v>
      </c>
      <c r="AV48" s="50">
        <v>103</v>
      </c>
      <c r="AW48" s="50">
        <v>107</v>
      </c>
      <c r="AX48" s="50">
        <v>102</v>
      </c>
      <c r="AY48" s="50">
        <v>94</v>
      </c>
      <c r="AZ48" s="50">
        <v>122</v>
      </c>
      <c r="BA48" s="50">
        <v>140</v>
      </c>
      <c r="BB48" s="50">
        <v>146</v>
      </c>
      <c r="BC48" s="50">
        <v>163</v>
      </c>
      <c r="BD48" s="50">
        <v>169</v>
      </c>
      <c r="BE48" s="50">
        <v>165</v>
      </c>
      <c r="BF48" s="50">
        <v>149</v>
      </c>
      <c r="BG48" s="50">
        <v>160</v>
      </c>
      <c r="BH48" s="50">
        <v>165</v>
      </c>
      <c r="BI48" s="50">
        <v>158</v>
      </c>
      <c r="BJ48" s="50">
        <v>166</v>
      </c>
      <c r="BK48" s="50">
        <v>130</v>
      </c>
      <c r="BL48" s="50">
        <v>141</v>
      </c>
      <c r="BM48" s="50"/>
      <c r="BN48" s="50">
        <v>508</v>
      </c>
      <c r="BO48" s="50">
        <v>479</v>
      </c>
      <c r="BP48" s="50">
        <v>478</v>
      </c>
      <c r="BQ48" s="50">
        <v>479</v>
      </c>
      <c r="BR48" s="50">
        <v>482</v>
      </c>
      <c r="BS48" s="50">
        <v>483</v>
      </c>
      <c r="BT48" s="50">
        <v>504</v>
      </c>
      <c r="BU48" s="50">
        <v>496</v>
      </c>
      <c r="BV48" s="50">
        <v>515</v>
      </c>
      <c r="BW48" s="50">
        <f t="shared" si="24"/>
        <v>534</v>
      </c>
      <c r="BX48" s="50">
        <f t="shared" si="24"/>
        <v>593</v>
      </c>
      <c r="BY48" s="50">
        <f t="shared" si="24"/>
        <v>632</v>
      </c>
      <c r="BZ48" s="50">
        <f t="shared" si="24"/>
        <v>667</v>
      </c>
      <c r="CA48" s="50">
        <f t="shared" si="24"/>
        <v>694</v>
      </c>
      <c r="CB48" s="50">
        <f t="shared" si="24"/>
        <v>689</v>
      </c>
      <c r="CC48" s="50">
        <f t="shared" si="24"/>
        <v>682</v>
      </c>
      <c r="CD48" s="50">
        <f t="shared" si="24"/>
        <v>708</v>
      </c>
      <c r="CE48" s="50">
        <f t="shared" si="24"/>
        <v>732</v>
      </c>
      <c r="CF48" s="50">
        <f t="shared" si="24"/>
        <v>730</v>
      </c>
      <c r="CG48" s="50">
        <f>SUM(Y48,BC48)</f>
        <v>749</v>
      </c>
      <c r="CH48" s="50">
        <f>SUM(Z48,BD48)</f>
        <v>765</v>
      </c>
      <c r="CI48" s="50">
        <f>AA48+BE48</f>
        <v>762</v>
      </c>
      <c r="CJ48" s="50">
        <f>AB48+BF48</f>
        <v>748</v>
      </c>
      <c r="CK48" s="50">
        <f>AC48+BG48</f>
        <v>787</v>
      </c>
      <c r="CL48" s="50">
        <f>AD48+BH48</f>
        <v>801</v>
      </c>
      <c r="CM48" s="50">
        <f>AE48+BI48</f>
        <v>792</v>
      </c>
      <c r="CN48" s="50">
        <f t="shared" ref="CN48:CO49" si="27">AF48+BJ48</f>
        <v>801</v>
      </c>
      <c r="CO48" s="50">
        <f>AG48+BK48</f>
        <v>764</v>
      </c>
      <c r="CP48" s="50">
        <f>AH48+BL48</f>
        <v>784</v>
      </c>
      <c r="CQ48" s="50"/>
    </row>
    <row r="49" spans="1:95" s="28" customFormat="1" ht="9.6" customHeight="1">
      <c r="A49" s="49"/>
      <c r="B49" s="49" t="s">
        <v>9</v>
      </c>
      <c r="C49" s="49"/>
      <c r="D49" s="49"/>
      <c r="E49" s="49"/>
      <c r="F49" s="50">
        <v>401</v>
      </c>
      <c r="G49" s="50">
        <v>390</v>
      </c>
      <c r="H49" s="50">
        <v>393</v>
      </c>
      <c r="I49" s="50">
        <v>394</v>
      </c>
      <c r="J49" s="50">
        <v>398</v>
      </c>
      <c r="K49" s="50">
        <v>400</v>
      </c>
      <c r="L49" s="50">
        <v>403</v>
      </c>
      <c r="M49" s="50">
        <v>406</v>
      </c>
      <c r="N49" s="50">
        <v>432</v>
      </c>
      <c r="O49" s="50">
        <v>437</v>
      </c>
      <c r="P49" s="50">
        <v>487</v>
      </c>
      <c r="Q49" s="50">
        <v>526</v>
      </c>
      <c r="R49" s="50">
        <v>561</v>
      </c>
      <c r="S49" s="50">
        <v>583</v>
      </c>
      <c r="T49" s="50">
        <v>588</v>
      </c>
      <c r="U49" s="50">
        <v>586</v>
      </c>
      <c r="V49" s="50">
        <v>586</v>
      </c>
      <c r="W49" s="50">
        <v>593</v>
      </c>
      <c r="X49" s="50">
        <v>583</v>
      </c>
      <c r="Y49" s="50">
        <v>586</v>
      </c>
      <c r="Z49" s="50">
        <v>593</v>
      </c>
      <c r="AA49" s="50">
        <v>595</v>
      </c>
      <c r="AB49" s="50">
        <v>599</v>
      </c>
      <c r="AC49" s="50">
        <v>621</v>
      </c>
      <c r="AD49" s="50">
        <v>632</v>
      </c>
      <c r="AE49" s="50">
        <v>625</v>
      </c>
      <c r="AF49" s="50">
        <v>631</v>
      </c>
      <c r="AG49" s="50">
        <v>624</v>
      </c>
      <c r="AH49" s="50"/>
      <c r="AI49" s="50"/>
      <c r="AJ49" s="51">
        <v>93</v>
      </c>
      <c r="AK49" s="51">
        <v>85</v>
      </c>
      <c r="AL49" s="51">
        <v>90</v>
      </c>
      <c r="AM49" s="51">
        <v>83</v>
      </c>
      <c r="AN49" s="51">
        <v>77</v>
      </c>
      <c r="AO49" s="51">
        <v>84</v>
      </c>
      <c r="AP49" s="51">
        <v>92</v>
      </c>
      <c r="AQ49" s="51">
        <v>82</v>
      </c>
      <c r="AR49" s="51">
        <v>86</v>
      </c>
      <c r="AS49" s="51">
        <v>84</v>
      </c>
      <c r="AT49" s="51">
        <v>107</v>
      </c>
      <c r="AU49" s="51">
        <v>111</v>
      </c>
      <c r="AV49" s="51">
        <v>103</v>
      </c>
      <c r="AW49" s="51">
        <v>122</v>
      </c>
      <c r="AX49" s="51">
        <v>93</v>
      </c>
      <c r="AY49" s="50">
        <v>95</v>
      </c>
      <c r="AZ49" s="50">
        <v>122</v>
      </c>
      <c r="BA49" s="50">
        <v>140</v>
      </c>
      <c r="BB49" s="50">
        <v>138</v>
      </c>
      <c r="BC49" s="50">
        <v>159</v>
      </c>
      <c r="BD49" s="50">
        <v>154</v>
      </c>
      <c r="BE49" s="50">
        <v>158</v>
      </c>
      <c r="BF49" s="50">
        <v>154</v>
      </c>
      <c r="BG49" s="50">
        <v>149</v>
      </c>
      <c r="BH49" s="50">
        <v>163</v>
      </c>
      <c r="BI49" s="50">
        <v>152</v>
      </c>
      <c r="BJ49" s="50">
        <v>144</v>
      </c>
      <c r="BK49" s="50">
        <v>128</v>
      </c>
      <c r="BL49" s="50"/>
      <c r="BM49" s="50"/>
      <c r="BN49" s="50">
        <v>494</v>
      </c>
      <c r="BO49" s="50">
        <v>475</v>
      </c>
      <c r="BP49" s="50">
        <v>483</v>
      </c>
      <c r="BQ49" s="50">
        <v>477</v>
      </c>
      <c r="BR49" s="50">
        <v>475</v>
      </c>
      <c r="BS49" s="50">
        <v>484</v>
      </c>
      <c r="BT49" s="50">
        <v>495</v>
      </c>
      <c r="BU49" s="50">
        <v>488</v>
      </c>
      <c r="BV49" s="52">
        <f t="shared" ref="BV49:CD49" si="28">N49+AR49</f>
        <v>518</v>
      </c>
      <c r="BW49" s="50">
        <f t="shared" si="28"/>
        <v>521</v>
      </c>
      <c r="BX49" s="50">
        <f t="shared" si="28"/>
        <v>594</v>
      </c>
      <c r="BY49" s="50">
        <f t="shared" si="28"/>
        <v>637</v>
      </c>
      <c r="BZ49" s="50">
        <f t="shared" si="28"/>
        <v>664</v>
      </c>
      <c r="CA49" s="50">
        <f t="shared" si="28"/>
        <v>705</v>
      </c>
      <c r="CB49" s="50">
        <f t="shared" si="28"/>
        <v>681</v>
      </c>
      <c r="CC49" s="50">
        <f t="shared" si="28"/>
        <v>681</v>
      </c>
      <c r="CD49" s="50">
        <f t="shared" si="28"/>
        <v>708</v>
      </c>
      <c r="CE49" s="50">
        <v>733</v>
      </c>
      <c r="CF49" s="50">
        <f t="shared" ref="CF49:CK49" si="29">X49+BB49</f>
        <v>721</v>
      </c>
      <c r="CG49" s="50">
        <f t="shared" si="29"/>
        <v>745</v>
      </c>
      <c r="CH49" s="50">
        <f t="shared" si="29"/>
        <v>747</v>
      </c>
      <c r="CI49" s="50">
        <f t="shared" si="29"/>
        <v>753</v>
      </c>
      <c r="CJ49" s="50">
        <f t="shared" si="29"/>
        <v>753</v>
      </c>
      <c r="CK49" s="50">
        <f t="shared" si="29"/>
        <v>770</v>
      </c>
      <c r="CL49" s="50">
        <v>163</v>
      </c>
      <c r="CM49" s="50">
        <f>AE49+BI49</f>
        <v>777</v>
      </c>
      <c r="CN49" s="50">
        <f t="shared" si="27"/>
        <v>775</v>
      </c>
      <c r="CO49" s="50">
        <f t="shared" si="27"/>
        <v>752</v>
      </c>
      <c r="CP49" s="50"/>
      <c r="CQ49" s="50"/>
    </row>
    <row r="50" spans="1:95" s="24" customFormat="1" ht="10.5" customHeight="1">
      <c r="A50" s="18" t="s">
        <v>74</v>
      </c>
      <c r="B50" s="18"/>
      <c r="C50" s="18"/>
      <c r="D50" s="18"/>
      <c r="E50" s="1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23"/>
      <c r="BU50" s="23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26"/>
      <c r="CM50" s="26"/>
      <c r="CN50" s="65"/>
      <c r="CO50" s="26"/>
      <c r="CP50" s="26"/>
      <c r="CQ50" s="19"/>
    </row>
    <row r="51" spans="1:95" s="28" customFormat="1" ht="9.6" customHeight="1">
      <c r="A51" s="25"/>
      <c r="B51" s="25" t="s">
        <v>7</v>
      </c>
      <c r="C51" s="25"/>
      <c r="D51" s="25"/>
      <c r="E51" s="25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75" t="s">
        <v>54</v>
      </c>
      <c r="X51" s="75" t="s">
        <v>54</v>
      </c>
      <c r="Y51" s="75" t="s">
        <v>54</v>
      </c>
      <c r="Z51" s="75" t="s">
        <v>54</v>
      </c>
      <c r="AA51" s="75" t="s">
        <v>54</v>
      </c>
      <c r="AB51" s="75" t="s">
        <v>54</v>
      </c>
      <c r="AC51" s="75" t="s">
        <v>54</v>
      </c>
      <c r="AD51" s="75" t="s">
        <v>54</v>
      </c>
      <c r="AE51" s="75" t="s">
        <v>54</v>
      </c>
      <c r="AF51" s="75" t="s">
        <v>54</v>
      </c>
      <c r="AG51" s="75" t="s">
        <v>54</v>
      </c>
      <c r="AH51" s="75" t="s">
        <v>54</v>
      </c>
      <c r="AI51" s="26"/>
      <c r="AJ51" s="27">
        <v>417</v>
      </c>
      <c r="AK51" s="27">
        <v>483</v>
      </c>
      <c r="AL51" s="27">
        <v>377</v>
      </c>
      <c r="AM51" s="27">
        <v>447</v>
      </c>
      <c r="AN51" s="27">
        <v>425</v>
      </c>
      <c r="AO51" s="27">
        <v>400</v>
      </c>
      <c r="AP51" s="27">
        <v>345</v>
      </c>
      <c r="AQ51" s="27">
        <v>396</v>
      </c>
      <c r="AR51" s="27">
        <v>407</v>
      </c>
      <c r="AS51" s="27">
        <v>431</v>
      </c>
      <c r="AT51" s="27">
        <v>405</v>
      </c>
      <c r="AU51" s="27">
        <v>424</v>
      </c>
      <c r="AV51" s="27">
        <v>433</v>
      </c>
      <c r="AW51" s="27">
        <v>417</v>
      </c>
      <c r="AX51" s="27">
        <v>439</v>
      </c>
      <c r="AY51" s="26">
        <v>335</v>
      </c>
      <c r="AZ51" s="26">
        <v>345</v>
      </c>
      <c r="BA51" s="26">
        <v>243</v>
      </c>
      <c r="BB51" s="26">
        <v>266</v>
      </c>
      <c r="BC51" s="26">
        <v>258</v>
      </c>
      <c r="BD51" s="26">
        <v>200</v>
      </c>
      <c r="BE51" s="26">
        <v>180</v>
      </c>
      <c r="BF51" s="26">
        <v>212</v>
      </c>
      <c r="BG51" s="26">
        <v>199</v>
      </c>
      <c r="BH51" s="26">
        <v>170</v>
      </c>
      <c r="BI51" s="26">
        <v>96</v>
      </c>
      <c r="BJ51" s="26">
        <v>104</v>
      </c>
      <c r="BK51" s="26">
        <v>128</v>
      </c>
      <c r="BL51" s="26">
        <v>9</v>
      </c>
      <c r="BM51" s="26"/>
      <c r="BN51" s="26">
        <v>417</v>
      </c>
      <c r="BO51" s="26">
        <v>483</v>
      </c>
      <c r="BP51" s="26">
        <v>377</v>
      </c>
      <c r="BQ51" s="26">
        <v>447</v>
      </c>
      <c r="BR51" s="26">
        <v>425</v>
      </c>
      <c r="BS51" s="26">
        <v>400</v>
      </c>
      <c r="BT51" s="26">
        <v>345</v>
      </c>
      <c r="BU51" s="26">
        <v>396</v>
      </c>
      <c r="BV51" s="26">
        <v>407</v>
      </c>
      <c r="BW51" s="26">
        <f t="shared" ref="BW51:CD51" si="30">O51+AS51</f>
        <v>431</v>
      </c>
      <c r="BX51" s="26">
        <f t="shared" si="30"/>
        <v>405</v>
      </c>
      <c r="BY51" s="26">
        <f t="shared" si="30"/>
        <v>424</v>
      </c>
      <c r="BZ51" s="26">
        <f t="shared" si="30"/>
        <v>433</v>
      </c>
      <c r="CA51" s="26">
        <f t="shared" si="30"/>
        <v>417</v>
      </c>
      <c r="CB51" s="26">
        <f t="shared" si="30"/>
        <v>439</v>
      </c>
      <c r="CC51" s="26">
        <f t="shared" si="30"/>
        <v>335</v>
      </c>
      <c r="CD51" s="26">
        <f t="shared" si="30"/>
        <v>345</v>
      </c>
      <c r="CE51" s="26">
        <v>243</v>
      </c>
      <c r="CF51" s="26">
        <v>266</v>
      </c>
      <c r="CG51" s="65">
        <f>SUM(Y51,BC51)</f>
        <v>258</v>
      </c>
      <c r="CH51" s="65">
        <f>SUM(Z51,BD51)</f>
        <v>200</v>
      </c>
      <c r="CI51" s="26">
        <v>180</v>
      </c>
      <c r="CJ51" s="26">
        <v>212</v>
      </c>
      <c r="CK51" s="26">
        <v>199</v>
      </c>
      <c r="CL51" s="26">
        <v>170</v>
      </c>
      <c r="CM51" s="26">
        <f t="shared" ref="CM51:CN53" si="31">BI51</f>
        <v>96</v>
      </c>
      <c r="CN51" s="65">
        <f t="shared" si="31"/>
        <v>104</v>
      </c>
      <c r="CO51" s="26">
        <f t="shared" ref="CO51:CP52" si="32">BK51</f>
        <v>128</v>
      </c>
      <c r="CP51" s="26">
        <f t="shared" si="32"/>
        <v>9</v>
      </c>
      <c r="CQ51" s="26"/>
    </row>
    <row r="52" spans="1:95" s="28" customFormat="1" ht="9.6" customHeight="1">
      <c r="A52" s="25"/>
      <c r="B52" s="25" t="s">
        <v>8</v>
      </c>
      <c r="C52" s="25"/>
      <c r="D52" s="25"/>
      <c r="E52" s="25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75" t="s">
        <v>54</v>
      </c>
      <c r="X52" s="75" t="s">
        <v>54</v>
      </c>
      <c r="Y52" s="75" t="s">
        <v>54</v>
      </c>
      <c r="Z52" s="75" t="s">
        <v>54</v>
      </c>
      <c r="AA52" s="75" t="s">
        <v>54</v>
      </c>
      <c r="AB52" s="75" t="s">
        <v>54</v>
      </c>
      <c r="AC52" s="75" t="s">
        <v>54</v>
      </c>
      <c r="AD52" s="75" t="s">
        <v>54</v>
      </c>
      <c r="AE52" s="75" t="s">
        <v>54</v>
      </c>
      <c r="AF52" s="75" t="s">
        <v>54</v>
      </c>
      <c r="AG52" s="75" t="s">
        <v>54</v>
      </c>
      <c r="AH52" s="75" t="s">
        <v>54</v>
      </c>
      <c r="AI52" s="26"/>
      <c r="AJ52" s="27">
        <v>603</v>
      </c>
      <c r="AK52" s="27">
        <v>655</v>
      </c>
      <c r="AL52" s="27">
        <v>625</v>
      </c>
      <c r="AM52" s="27">
        <v>645</v>
      </c>
      <c r="AN52" s="27">
        <v>664</v>
      </c>
      <c r="AO52" s="27">
        <v>643</v>
      </c>
      <c r="AP52" s="27">
        <v>693</v>
      </c>
      <c r="AQ52" s="27">
        <v>621</v>
      </c>
      <c r="AR52" s="27">
        <v>695</v>
      </c>
      <c r="AS52" s="27">
        <v>722</v>
      </c>
      <c r="AT52" s="27">
        <v>649</v>
      </c>
      <c r="AU52" s="27">
        <v>631</v>
      </c>
      <c r="AV52" s="27">
        <v>650</v>
      </c>
      <c r="AW52" s="27">
        <v>552</v>
      </c>
      <c r="AX52" s="27">
        <v>556</v>
      </c>
      <c r="AY52" s="26">
        <v>546</v>
      </c>
      <c r="AZ52" s="26">
        <v>435</v>
      </c>
      <c r="BA52" s="26">
        <v>410</v>
      </c>
      <c r="BB52" s="26">
        <v>404</v>
      </c>
      <c r="BC52" s="26">
        <v>404</v>
      </c>
      <c r="BD52" s="26">
        <v>342</v>
      </c>
      <c r="BE52" s="26">
        <v>338</v>
      </c>
      <c r="BF52" s="26">
        <v>319</v>
      </c>
      <c r="BG52" s="26">
        <v>308</v>
      </c>
      <c r="BH52" s="26">
        <v>277</v>
      </c>
      <c r="BI52" s="26">
        <v>244</v>
      </c>
      <c r="BJ52" s="26">
        <v>253</v>
      </c>
      <c r="BK52" s="26">
        <v>24</v>
      </c>
      <c r="BL52" s="26">
        <v>30</v>
      </c>
      <c r="BM52" s="26"/>
      <c r="BN52" s="26">
        <v>603</v>
      </c>
      <c r="BO52" s="26">
        <v>655</v>
      </c>
      <c r="BP52" s="26">
        <v>625</v>
      </c>
      <c r="BQ52" s="26">
        <v>645</v>
      </c>
      <c r="BR52" s="26">
        <v>664</v>
      </c>
      <c r="BS52" s="26">
        <v>643</v>
      </c>
      <c r="BT52" s="26">
        <v>693</v>
      </c>
      <c r="BU52" s="26">
        <v>621</v>
      </c>
      <c r="BV52" s="26">
        <v>695</v>
      </c>
      <c r="BW52" s="26">
        <f t="shared" ref="BW52:CB53" si="33">O52+AS52</f>
        <v>722</v>
      </c>
      <c r="BX52" s="26">
        <f t="shared" si="33"/>
        <v>649</v>
      </c>
      <c r="BY52" s="26">
        <f t="shared" si="33"/>
        <v>631</v>
      </c>
      <c r="BZ52" s="26">
        <f t="shared" si="33"/>
        <v>650</v>
      </c>
      <c r="CA52" s="26">
        <f t="shared" si="33"/>
        <v>552</v>
      </c>
      <c r="CB52" s="26">
        <f t="shared" si="33"/>
        <v>556</v>
      </c>
      <c r="CC52" s="26">
        <v>546</v>
      </c>
      <c r="CD52" s="26">
        <f>V52+AZ52</f>
        <v>435</v>
      </c>
      <c r="CE52" s="26">
        <v>410</v>
      </c>
      <c r="CF52" s="26">
        <v>404</v>
      </c>
      <c r="CG52" s="65">
        <f>SUM(Y52,BC52)</f>
        <v>404</v>
      </c>
      <c r="CH52" s="65">
        <f>SUM(Z52,BD52)</f>
        <v>342</v>
      </c>
      <c r="CI52" s="26">
        <v>338</v>
      </c>
      <c r="CJ52" s="26">
        <v>319</v>
      </c>
      <c r="CK52" s="26">
        <v>308</v>
      </c>
      <c r="CL52" s="26">
        <v>277</v>
      </c>
      <c r="CM52" s="26">
        <f t="shared" si="31"/>
        <v>244</v>
      </c>
      <c r="CN52" s="65">
        <f t="shared" si="31"/>
        <v>253</v>
      </c>
      <c r="CO52" s="26">
        <f t="shared" si="32"/>
        <v>24</v>
      </c>
      <c r="CP52" s="26">
        <f t="shared" si="32"/>
        <v>30</v>
      </c>
      <c r="CQ52" s="26"/>
    </row>
    <row r="53" spans="1:95" s="28" customFormat="1" ht="9.6" customHeight="1">
      <c r="A53" s="25"/>
      <c r="B53" s="25" t="s">
        <v>9</v>
      </c>
      <c r="C53" s="25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75" t="s">
        <v>54</v>
      </c>
      <c r="X53" s="75" t="s">
        <v>54</v>
      </c>
      <c r="Y53" s="75" t="s">
        <v>54</v>
      </c>
      <c r="Z53" s="75" t="s">
        <v>54</v>
      </c>
      <c r="AA53" s="75" t="s">
        <v>54</v>
      </c>
      <c r="AB53" s="75" t="s">
        <v>54</v>
      </c>
      <c r="AC53" s="75" t="s">
        <v>54</v>
      </c>
      <c r="AD53" s="75" t="s">
        <v>54</v>
      </c>
      <c r="AE53" s="75" t="s">
        <v>54</v>
      </c>
      <c r="AF53" s="75" t="s">
        <v>54</v>
      </c>
      <c r="AG53" s="75" t="s">
        <v>54</v>
      </c>
      <c r="AH53" s="75" t="s">
        <v>54</v>
      </c>
      <c r="AI53" s="26"/>
      <c r="AJ53" s="27">
        <v>580</v>
      </c>
      <c r="AK53" s="27">
        <v>642</v>
      </c>
      <c r="AL53" s="27">
        <v>591</v>
      </c>
      <c r="AM53" s="27">
        <v>635</v>
      </c>
      <c r="AN53" s="27">
        <v>562</v>
      </c>
      <c r="AO53" s="27">
        <v>639</v>
      </c>
      <c r="AP53" s="27">
        <v>618</v>
      </c>
      <c r="AQ53" s="27">
        <v>628</v>
      </c>
      <c r="AR53" s="27">
        <v>653</v>
      </c>
      <c r="AS53" s="27">
        <v>683</v>
      </c>
      <c r="AT53" s="27">
        <v>665</v>
      </c>
      <c r="AU53" s="27">
        <v>661</v>
      </c>
      <c r="AV53" s="27">
        <v>579</v>
      </c>
      <c r="AW53" s="27">
        <v>586</v>
      </c>
      <c r="AX53" s="27">
        <v>490</v>
      </c>
      <c r="AY53" s="26">
        <v>496</v>
      </c>
      <c r="AZ53" s="26">
        <v>414</v>
      </c>
      <c r="BA53" s="26">
        <v>378</v>
      </c>
      <c r="BB53" s="26">
        <v>351</v>
      </c>
      <c r="BC53" s="26">
        <v>382</v>
      </c>
      <c r="BD53" s="26">
        <v>302</v>
      </c>
      <c r="BE53" s="26">
        <v>304</v>
      </c>
      <c r="BF53" s="26">
        <v>289</v>
      </c>
      <c r="BG53" s="26">
        <v>258</v>
      </c>
      <c r="BH53" s="26">
        <v>231</v>
      </c>
      <c r="BI53" s="26">
        <v>205</v>
      </c>
      <c r="BJ53" s="26">
        <v>236</v>
      </c>
      <c r="BK53" s="26">
        <v>21</v>
      </c>
      <c r="BL53" s="26"/>
      <c r="BM53" s="26"/>
      <c r="BN53" s="26">
        <v>580</v>
      </c>
      <c r="BO53" s="26">
        <v>642</v>
      </c>
      <c r="BP53" s="26">
        <v>591</v>
      </c>
      <c r="BQ53" s="26">
        <v>635</v>
      </c>
      <c r="BR53" s="26">
        <v>562</v>
      </c>
      <c r="BS53" s="26">
        <v>639</v>
      </c>
      <c r="BT53" s="26">
        <v>618</v>
      </c>
      <c r="BU53" s="26">
        <v>628</v>
      </c>
      <c r="BV53" s="39">
        <f>N53+AR53</f>
        <v>653</v>
      </c>
      <c r="BW53" s="26">
        <f t="shared" si="33"/>
        <v>683</v>
      </c>
      <c r="BX53" s="26">
        <f t="shared" si="33"/>
        <v>665</v>
      </c>
      <c r="BY53" s="26">
        <f t="shared" si="33"/>
        <v>661</v>
      </c>
      <c r="BZ53" s="26">
        <f t="shared" si="33"/>
        <v>579</v>
      </c>
      <c r="CA53" s="26">
        <f t="shared" si="33"/>
        <v>586</v>
      </c>
      <c r="CB53" s="26">
        <f t="shared" si="33"/>
        <v>490</v>
      </c>
      <c r="CC53" s="26">
        <f>AY53</f>
        <v>496</v>
      </c>
      <c r="CD53" s="26">
        <f>V53+AZ53</f>
        <v>414</v>
      </c>
      <c r="CE53" s="26">
        <v>378</v>
      </c>
      <c r="CF53" s="26">
        <v>351</v>
      </c>
      <c r="CG53" s="65">
        <f>SUM(Y53,BC53)</f>
        <v>382</v>
      </c>
      <c r="CH53" s="26">
        <f>BD53+CG53</f>
        <v>684</v>
      </c>
      <c r="CI53" s="26">
        <v>304</v>
      </c>
      <c r="CJ53" s="26">
        <v>289</v>
      </c>
      <c r="CK53" s="26">
        <v>258</v>
      </c>
      <c r="CL53" s="26">
        <v>231</v>
      </c>
      <c r="CM53" s="26">
        <f t="shared" si="31"/>
        <v>205</v>
      </c>
      <c r="CN53" s="65">
        <f t="shared" si="31"/>
        <v>236</v>
      </c>
      <c r="CO53" s="65">
        <f>BK53</f>
        <v>21</v>
      </c>
      <c r="CP53" s="26"/>
      <c r="CQ53" s="26"/>
    </row>
    <row r="54" spans="1:95" s="85" customFormat="1" ht="9.9499999999999993" customHeight="1">
      <c r="A54" s="81"/>
      <c r="B54" s="81"/>
      <c r="C54" s="81"/>
      <c r="D54" s="81"/>
      <c r="E54" s="81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82"/>
      <c r="AD54" s="82"/>
      <c r="AE54" s="82"/>
      <c r="AF54" s="82"/>
      <c r="AG54" s="65"/>
      <c r="AH54" s="65"/>
      <c r="AI54" s="65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84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82"/>
      <c r="CL54" s="82"/>
      <c r="CM54" s="82"/>
      <c r="CN54" s="82"/>
      <c r="CO54" s="65"/>
      <c r="CP54" s="65"/>
      <c r="CQ54" s="65"/>
    </row>
    <row r="55" spans="1:95" s="12" customFormat="1" ht="9.9499999999999993" customHeight="1">
      <c r="A55" s="91"/>
      <c r="B55" s="91"/>
      <c r="C55" s="91"/>
      <c r="D55" s="91"/>
      <c r="E55" s="9"/>
      <c r="F55" s="10"/>
      <c r="G55" s="11"/>
      <c r="H55" s="92" t="s">
        <v>25</v>
      </c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11"/>
      <c r="AJ55" s="10"/>
      <c r="AK55" s="11"/>
      <c r="AL55" s="92" t="s">
        <v>24</v>
      </c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11"/>
      <c r="BN55" s="10"/>
      <c r="BO55" s="11"/>
      <c r="BP55" s="92" t="s">
        <v>38</v>
      </c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11"/>
    </row>
    <row r="56" spans="1:95" s="34" customFormat="1" ht="19.5" customHeight="1">
      <c r="A56" s="95" t="s">
        <v>19</v>
      </c>
      <c r="B56" s="95"/>
      <c r="C56" s="95"/>
      <c r="D56" s="95"/>
      <c r="E56" s="9"/>
      <c r="F56" s="16" t="s">
        <v>12</v>
      </c>
      <c r="G56" s="16" t="s">
        <v>13</v>
      </c>
      <c r="H56" s="16" t="s">
        <v>14</v>
      </c>
      <c r="I56" s="16" t="s">
        <v>15</v>
      </c>
      <c r="J56" s="16" t="s">
        <v>22</v>
      </c>
      <c r="K56" s="16" t="s">
        <v>17</v>
      </c>
      <c r="L56" s="16" t="s">
        <v>18</v>
      </c>
      <c r="M56" s="16" t="s">
        <v>20</v>
      </c>
      <c r="N56" s="16" t="s">
        <v>21</v>
      </c>
      <c r="O56" s="16" t="s">
        <v>27</v>
      </c>
      <c r="P56" s="16" t="s">
        <v>28</v>
      </c>
      <c r="Q56" s="16" t="s">
        <v>30</v>
      </c>
      <c r="R56" s="16" t="s">
        <v>31</v>
      </c>
      <c r="S56" s="67" t="s">
        <v>32</v>
      </c>
      <c r="T56" s="67" t="s">
        <v>33</v>
      </c>
      <c r="U56" s="67" t="s">
        <v>35</v>
      </c>
      <c r="V56" s="41" t="s">
        <v>48</v>
      </c>
      <c r="W56" s="41" t="s">
        <v>49</v>
      </c>
      <c r="X56" s="41" t="s">
        <v>50</v>
      </c>
      <c r="Y56" s="41" t="s">
        <v>51</v>
      </c>
      <c r="Z56" s="41" t="s">
        <v>52</v>
      </c>
      <c r="AA56" s="41" t="s">
        <v>53</v>
      </c>
      <c r="AB56" s="41" t="s">
        <v>57</v>
      </c>
      <c r="AC56" s="41" t="s">
        <v>61</v>
      </c>
      <c r="AD56" s="41" t="s">
        <v>63</v>
      </c>
      <c r="AE56" s="41" t="s">
        <v>66</v>
      </c>
      <c r="AF56" s="41" t="s">
        <v>68</v>
      </c>
      <c r="AG56" s="41" t="s">
        <v>69</v>
      </c>
      <c r="AH56" s="41" t="s">
        <v>79</v>
      </c>
      <c r="AI56" s="14"/>
      <c r="AJ56" s="16" t="s">
        <v>12</v>
      </c>
      <c r="AK56" s="16" t="s">
        <v>13</v>
      </c>
      <c r="AL56" s="15" t="s">
        <v>14</v>
      </c>
      <c r="AM56" s="15" t="s">
        <v>15</v>
      </c>
      <c r="AN56" s="16" t="s">
        <v>16</v>
      </c>
      <c r="AO56" s="16" t="s">
        <v>17</v>
      </c>
      <c r="AP56" s="16" t="s">
        <v>18</v>
      </c>
      <c r="AQ56" s="16" t="s">
        <v>20</v>
      </c>
      <c r="AR56" s="16" t="s">
        <v>21</v>
      </c>
      <c r="AS56" s="16" t="s">
        <v>27</v>
      </c>
      <c r="AT56" s="16" t="s">
        <v>28</v>
      </c>
      <c r="AU56" s="16" t="s">
        <v>30</v>
      </c>
      <c r="AV56" s="16" t="s">
        <v>31</v>
      </c>
      <c r="AW56" s="67" t="s">
        <v>32</v>
      </c>
      <c r="AX56" s="67" t="s">
        <v>33</v>
      </c>
      <c r="AY56" s="67" t="s">
        <v>35</v>
      </c>
      <c r="AZ56" s="41" t="s">
        <v>48</v>
      </c>
      <c r="BA56" s="41" t="s">
        <v>49</v>
      </c>
      <c r="BB56" s="41" t="s">
        <v>50</v>
      </c>
      <c r="BC56" s="41" t="s">
        <v>51</v>
      </c>
      <c r="BD56" s="41" t="s">
        <v>52</v>
      </c>
      <c r="BE56" s="41" t="s">
        <v>53</v>
      </c>
      <c r="BF56" s="41" t="s">
        <v>57</v>
      </c>
      <c r="BG56" s="41" t="s">
        <v>61</v>
      </c>
      <c r="BH56" s="41" t="s">
        <v>63</v>
      </c>
      <c r="BI56" s="41" t="s">
        <v>66</v>
      </c>
      <c r="BJ56" s="41" t="s">
        <v>68</v>
      </c>
      <c r="BK56" s="41" t="s">
        <v>69</v>
      </c>
      <c r="BL56" s="41" t="s">
        <v>79</v>
      </c>
      <c r="BM56" s="15"/>
      <c r="BN56" s="16" t="s">
        <v>12</v>
      </c>
      <c r="BO56" s="16" t="s">
        <v>13</v>
      </c>
      <c r="BP56" s="16" t="s">
        <v>14</v>
      </c>
      <c r="BQ56" s="16" t="s">
        <v>15</v>
      </c>
      <c r="BR56" s="16" t="s">
        <v>16</v>
      </c>
      <c r="BS56" s="16" t="s">
        <v>17</v>
      </c>
      <c r="BT56" s="16" t="s">
        <v>18</v>
      </c>
      <c r="BU56" s="16" t="s">
        <v>20</v>
      </c>
      <c r="BV56" s="16" t="s">
        <v>21</v>
      </c>
      <c r="BW56" s="16" t="s">
        <v>27</v>
      </c>
      <c r="BX56" s="16" t="s">
        <v>28</v>
      </c>
      <c r="BY56" s="16" t="s">
        <v>30</v>
      </c>
      <c r="BZ56" s="16" t="s">
        <v>31</v>
      </c>
      <c r="CA56" s="67" t="s">
        <v>32</v>
      </c>
      <c r="CB56" s="67" t="s">
        <v>33</v>
      </c>
      <c r="CC56" s="67" t="s">
        <v>35</v>
      </c>
      <c r="CD56" s="41" t="s">
        <v>48</v>
      </c>
      <c r="CE56" s="41" t="s">
        <v>49</v>
      </c>
      <c r="CF56" s="41" t="s">
        <v>50</v>
      </c>
      <c r="CG56" s="41" t="s">
        <v>51</v>
      </c>
      <c r="CH56" s="41" t="s">
        <v>52</v>
      </c>
      <c r="CI56" s="41" t="s">
        <v>53</v>
      </c>
      <c r="CJ56" s="41" t="s">
        <v>57</v>
      </c>
      <c r="CK56" s="41" t="s">
        <v>62</v>
      </c>
      <c r="CL56" s="41" t="s">
        <v>64</v>
      </c>
      <c r="CM56" s="41" t="s">
        <v>67</v>
      </c>
      <c r="CN56" s="41" t="s">
        <v>76</v>
      </c>
      <c r="CO56" s="41" t="s">
        <v>77</v>
      </c>
      <c r="CP56" s="41" t="s">
        <v>80</v>
      </c>
      <c r="CQ56" s="15"/>
    </row>
    <row r="57" spans="1:95" s="28" customFormat="1" ht="9.9499999999999993" customHeight="1">
      <c r="A57" s="57" t="s">
        <v>11</v>
      </c>
      <c r="B57" s="57"/>
      <c r="C57" s="57"/>
      <c r="D57" s="57"/>
      <c r="E57" s="58"/>
      <c r="F57" s="59"/>
      <c r="G57" s="59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59"/>
      <c r="AJ57" s="61"/>
      <c r="AK57" s="61"/>
      <c r="AL57" s="61"/>
      <c r="AM57" s="61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57"/>
      <c r="BN57" s="60"/>
      <c r="BO57" s="55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3"/>
      <c r="CE57" s="63"/>
      <c r="CF57" s="63"/>
      <c r="CG57" s="63"/>
      <c r="CH57" s="63"/>
      <c r="CI57" s="63"/>
      <c r="CJ57" s="63"/>
      <c r="CK57" s="60"/>
      <c r="CL57" s="60"/>
      <c r="CM57" s="60"/>
      <c r="CN57" s="60"/>
      <c r="CO57" s="60"/>
      <c r="CP57" s="60"/>
      <c r="CQ57" s="57"/>
    </row>
    <row r="58" spans="1:95" s="28" customFormat="1" ht="9.6" customHeight="1">
      <c r="A58" s="60"/>
      <c r="B58" s="58" t="s">
        <v>7</v>
      </c>
      <c r="C58" s="58"/>
      <c r="D58" s="58"/>
      <c r="E58" s="58"/>
      <c r="F58" s="59" t="e">
        <f>F8+F12+F16+#REF!+F24+#REF!+F36+F51</f>
        <v>#REF!</v>
      </c>
      <c r="G58" s="59" t="e">
        <f>G8+G12+G16+#REF!+G24+#REF!+G36+G51</f>
        <v>#REF!</v>
      </c>
      <c r="H58" s="59" t="e">
        <f>H8+H12+H16+#REF!+H24+#REF!+H36+H51</f>
        <v>#REF!</v>
      </c>
      <c r="I58" s="59" t="e">
        <f>I8+I12+I16+#REF!+I24+#REF!+I36+I51</f>
        <v>#REF!</v>
      </c>
      <c r="J58" s="59">
        <v>6690</v>
      </c>
      <c r="K58" s="59">
        <v>6957</v>
      </c>
      <c r="L58" s="59">
        <v>6882</v>
      </c>
      <c r="M58" s="59">
        <v>6562</v>
      </c>
      <c r="N58" s="59">
        <v>6171</v>
      </c>
      <c r="O58" s="59">
        <v>5916</v>
      </c>
      <c r="P58" s="59">
        <v>6124</v>
      </c>
      <c r="Q58" s="59">
        <v>5712</v>
      </c>
      <c r="R58" s="59">
        <f t="shared" ref="R58:Z58" si="34">+R8+R12+R16+R32+R36+R24</f>
        <v>5859</v>
      </c>
      <c r="S58" s="59">
        <f t="shared" si="34"/>
        <v>6319</v>
      </c>
      <c r="T58" s="59">
        <f t="shared" si="34"/>
        <v>6790</v>
      </c>
      <c r="U58" s="59">
        <f t="shared" si="34"/>
        <v>7216</v>
      </c>
      <c r="V58" s="59">
        <f t="shared" si="34"/>
        <v>7611</v>
      </c>
      <c r="W58" s="59">
        <f t="shared" si="34"/>
        <v>7839</v>
      </c>
      <c r="X58" s="59">
        <f t="shared" si="34"/>
        <v>7866</v>
      </c>
      <c r="Y58" s="59">
        <f t="shared" si="34"/>
        <v>8107</v>
      </c>
      <c r="Z58" s="59">
        <f t="shared" si="34"/>
        <v>8385</v>
      </c>
      <c r="AA58" s="59">
        <f>AA8+AA12+AA16+AA24+AA32+AA36</f>
        <v>8049</v>
      </c>
      <c r="AB58" s="59">
        <f>AB8+AB12+AB16+AB24+AB32+AB36</f>
        <v>7493</v>
      </c>
      <c r="AC58" s="59">
        <v>6841</v>
      </c>
      <c r="AD58" s="59">
        <v>6202</v>
      </c>
      <c r="AE58" s="59">
        <v>5654</v>
      </c>
      <c r="AF58" s="59">
        <v>5718</v>
      </c>
      <c r="AG58" s="59">
        <v>4666</v>
      </c>
      <c r="AH58" s="59">
        <v>4487</v>
      </c>
      <c r="AI58" s="59"/>
      <c r="AJ58" s="61"/>
      <c r="AK58" s="61"/>
      <c r="AL58" s="61"/>
      <c r="AM58" s="61"/>
      <c r="AN58" s="61">
        <v>3014</v>
      </c>
      <c r="AO58" s="61">
        <v>2932</v>
      </c>
      <c r="AP58" s="61">
        <v>2971</v>
      </c>
      <c r="AQ58" s="61">
        <v>3060</v>
      </c>
      <c r="AR58" s="61">
        <v>3077</v>
      </c>
      <c r="AS58" s="61">
        <v>3041</v>
      </c>
      <c r="AT58" s="61">
        <v>3069</v>
      </c>
      <c r="AU58" s="59">
        <v>3082</v>
      </c>
      <c r="AV58" s="59">
        <f t="shared" ref="AV58:BD58" si="35">+AV8+AV12+AV16+AV24+AV32+AV36+AV47+AV51</f>
        <v>3120</v>
      </c>
      <c r="AW58" s="59">
        <f t="shared" si="35"/>
        <v>3126</v>
      </c>
      <c r="AX58" s="59">
        <f t="shared" si="35"/>
        <v>3357</v>
      </c>
      <c r="AY58" s="59">
        <f t="shared" si="35"/>
        <v>3092</v>
      </c>
      <c r="AZ58" s="59">
        <f t="shared" si="35"/>
        <v>3145</v>
      </c>
      <c r="BA58" s="59">
        <f t="shared" si="35"/>
        <v>3208</v>
      </c>
      <c r="BB58" s="59">
        <f t="shared" si="35"/>
        <v>3305</v>
      </c>
      <c r="BC58" s="59">
        <f t="shared" si="35"/>
        <v>3370</v>
      </c>
      <c r="BD58" s="59">
        <f t="shared" si="35"/>
        <v>3195</v>
      </c>
      <c r="BE58" s="59">
        <f>BE8+BE12+BE16+BE24+BE32+BE36+BE47+BE51</f>
        <v>3126</v>
      </c>
      <c r="BF58" s="59">
        <f>BF8+BF12+BF16+BF24+BF32+BF36+BF47+BF51</f>
        <v>3046</v>
      </c>
      <c r="BG58" s="59">
        <v>2853</v>
      </c>
      <c r="BH58" s="59">
        <v>2713</v>
      </c>
      <c r="BI58" s="59">
        <v>2583</v>
      </c>
      <c r="BJ58" s="59">
        <v>2589</v>
      </c>
      <c r="BK58" s="59">
        <v>2555</v>
      </c>
      <c r="BL58" s="59">
        <v>2484</v>
      </c>
      <c r="BM58" s="58"/>
      <c r="BN58" s="59">
        <f t="shared" ref="BN58:BQ60" si="36">BN34</f>
        <v>6484</v>
      </c>
      <c r="BO58" s="59">
        <f t="shared" si="36"/>
        <v>6452</v>
      </c>
      <c r="BP58" s="59">
        <f t="shared" si="36"/>
        <v>6547</v>
      </c>
      <c r="BQ58" s="59">
        <f t="shared" si="36"/>
        <v>6860</v>
      </c>
      <c r="BR58" s="59">
        <v>125</v>
      </c>
      <c r="BS58" s="59">
        <v>118</v>
      </c>
      <c r="BT58" s="59">
        <v>113</v>
      </c>
      <c r="BU58" s="50">
        <v>98</v>
      </c>
      <c r="BV58" s="50">
        <f t="shared" ref="BV58:CD58" si="37">+N47</f>
        <v>116</v>
      </c>
      <c r="BW58" s="50">
        <f t="shared" si="37"/>
        <v>119</v>
      </c>
      <c r="BX58" s="50">
        <f t="shared" si="37"/>
        <v>119</v>
      </c>
      <c r="BY58" s="50">
        <f t="shared" si="37"/>
        <v>124</v>
      </c>
      <c r="BZ58" s="50">
        <f t="shared" si="37"/>
        <v>140</v>
      </c>
      <c r="CA58" s="50">
        <f t="shared" si="37"/>
        <v>189</v>
      </c>
      <c r="CB58" s="50">
        <f t="shared" si="37"/>
        <v>212</v>
      </c>
      <c r="CC58" s="50">
        <f t="shared" si="37"/>
        <v>188</v>
      </c>
      <c r="CD58" s="50">
        <f t="shared" si="37"/>
        <v>167</v>
      </c>
      <c r="CE58" s="50">
        <v>173</v>
      </c>
      <c r="CF58" s="50">
        <v>159</v>
      </c>
      <c r="CG58" s="50">
        <v>154</v>
      </c>
      <c r="CH58" s="50">
        <f>Z47</f>
        <v>150</v>
      </c>
      <c r="CI58" s="50">
        <v>155</v>
      </c>
      <c r="CJ58" s="50">
        <v>141</v>
      </c>
      <c r="CK58" s="59">
        <v>151</v>
      </c>
      <c r="CL58" s="59">
        <v>159</v>
      </c>
      <c r="CM58" s="59">
        <v>166</v>
      </c>
      <c r="CN58" s="59">
        <v>161</v>
      </c>
      <c r="CO58" s="59">
        <v>154</v>
      </c>
      <c r="CP58" s="59">
        <v>157</v>
      </c>
      <c r="CQ58" s="58"/>
    </row>
    <row r="59" spans="1:95" s="28" customFormat="1" ht="9.6" customHeight="1">
      <c r="A59" s="60"/>
      <c r="B59" s="58" t="s">
        <v>8</v>
      </c>
      <c r="C59" s="58"/>
      <c r="D59" s="58"/>
      <c r="E59" s="58"/>
      <c r="F59" s="59" t="e">
        <f>F9+F13+F17+#REF!+F25+#REF!+F37+F52</f>
        <v>#REF!</v>
      </c>
      <c r="G59" s="59" t="e">
        <f>G9+G13+G17+#REF!+G25+#REF!+G37+G52</f>
        <v>#REF!</v>
      </c>
      <c r="H59" s="59" t="e">
        <f>H9+H13+H17+#REF!+H25+#REF!+H37+H52</f>
        <v>#REF!</v>
      </c>
      <c r="I59" s="59" t="e">
        <f>I9+I13+I17+#REF!+I25+#REF!+I37+I52</f>
        <v>#REF!</v>
      </c>
      <c r="J59" s="59">
        <v>23060</v>
      </c>
      <c r="K59" s="59">
        <v>22999</v>
      </c>
      <c r="L59" s="59">
        <v>22230</v>
      </c>
      <c r="M59" s="59">
        <v>21354</v>
      </c>
      <c r="N59" s="59">
        <v>20732</v>
      </c>
      <c r="O59" s="59">
        <v>20440</v>
      </c>
      <c r="P59" s="59">
        <v>21004</v>
      </c>
      <c r="Q59" s="59">
        <v>21607</v>
      </c>
      <c r="R59" s="59">
        <f>+R9+R13+R17+R33+R37+R25</f>
        <v>22521</v>
      </c>
      <c r="S59" s="59">
        <f>+S9+S13+S17+S33+S37+S25</f>
        <v>23104</v>
      </c>
      <c r="T59" s="59">
        <v>24343</v>
      </c>
      <c r="U59" s="59">
        <v>25553</v>
      </c>
      <c r="V59" s="59">
        <f>+V9+V13+V17+V33+V37+V25</f>
        <v>27659</v>
      </c>
      <c r="W59" s="59">
        <f>+W9+W13+W17+W33+W37+W25</f>
        <v>28893</v>
      </c>
      <c r="X59" s="59">
        <f>+X9+X13+X17+X33+X37+X25</f>
        <v>30034</v>
      </c>
      <c r="Y59" s="59">
        <f>+Y9+Y13+Y17+Y33+Y37+Y25</f>
        <v>30671</v>
      </c>
      <c r="Z59" s="59">
        <f>+Z9+Z13+Z17+Z33+Z37+Z25</f>
        <v>30406</v>
      </c>
      <c r="AA59" s="59">
        <f>AA9+AA13+AA17+AA25+AA33+AA37</f>
        <v>29621</v>
      </c>
      <c r="AB59" s="59">
        <f>AB9+AB13+AB17+AB25+AB33+AB37</f>
        <v>28294</v>
      </c>
      <c r="AC59" s="59">
        <v>26846</v>
      </c>
      <c r="AD59" s="59">
        <v>25808</v>
      </c>
      <c r="AE59" s="59">
        <v>25241</v>
      </c>
      <c r="AF59" s="59">
        <v>25332</v>
      </c>
      <c r="AG59" s="59">
        <v>25628</v>
      </c>
      <c r="AH59" s="59">
        <v>26346</v>
      </c>
      <c r="AI59" s="59"/>
      <c r="AJ59" s="61"/>
      <c r="AK59" s="61"/>
      <c r="AL59" s="61"/>
      <c r="AM59" s="61"/>
      <c r="AN59" s="61">
        <v>4363</v>
      </c>
      <c r="AO59" s="61">
        <v>4499</v>
      </c>
      <c r="AP59" s="61">
        <v>4741</v>
      </c>
      <c r="AQ59" s="61">
        <v>4618</v>
      </c>
      <c r="AR59" s="61">
        <v>4578</v>
      </c>
      <c r="AS59" s="61">
        <v>4583</v>
      </c>
      <c r="AT59" s="61">
        <v>4664</v>
      </c>
      <c r="AU59" s="59">
        <v>4718</v>
      </c>
      <c r="AV59" s="59">
        <f>+AV9+AV13+AV17+AV25+AV33+AV37+AV48+AV52</f>
        <v>4860</v>
      </c>
      <c r="AW59" s="59">
        <f>+AW9+AW13+AW17+AW25+AW33+AW37+AW48+AW52</f>
        <v>4901</v>
      </c>
      <c r="AX59" s="59">
        <v>4681</v>
      </c>
      <c r="AY59" s="59">
        <f t="shared" ref="AY59:BD59" si="38">+AY9+AY13+AY17+AY25+AY33+AY37+AY48+AY52</f>
        <v>4607</v>
      </c>
      <c r="AZ59" s="59">
        <f t="shared" si="38"/>
        <v>4710</v>
      </c>
      <c r="BA59" s="59">
        <f t="shared" si="38"/>
        <v>4950</v>
      </c>
      <c r="BB59" s="59">
        <f t="shared" si="38"/>
        <v>5096</v>
      </c>
      <c r="BC59" s="59">
        <f t="shared" si="38"/>
        <v>5096</v>
      </c>
      <c r="BD59" s="59">
        <f t="shared" si="38"/>
        <v>4991</v>
      </c>
      <c r="BE59" s="59">
        <f>BE9+BE13+BE17+BE25+BE33+BE37+BE48+BE52</f>
        <v>4774</v>
      </c>
      <c r="BF59" s="59">
        <f>BF9+BF13+BF17+BF25+BF33+BF37+BF48+BF52</f>
        <v>4498</v>
      </c>
      <c r="BG59" s="59">
        <v>4352</v>
      </c>
      <c r="BH59" s="59">
        <v>4264</v>
      </c>
      <c r="BI59" s="59">
        <v>4094</v>
      </c>
      <c r="BJ59" s="59">
        <v>4210</v>
      </c>
      <c r="BK59" s="59">
        <v>4170</v>
      </c>
      <c r="BL59" s="59">
        <v>4116</v>
      </c>
      <c r="BM59" s="58"/>
      <c r="BN59" s="59">
        <f t="shared" si="36"/>
        <v>0</v>
      </c>
      <c r="BO59" s="59">
        <f t="shared" si="36"/>
        <v>0</v>
      </c>
      <c r="BP59" s="59">
        <f t="shared" si="36"/>
        <v>0</v>
      </c>
      <c r="BQ59" s="59">
        <f t="shared" si="36"/>
        <v>0</v>
      </c>
      <c r="BR59" s="59">
        <v>400</v>
      </c>
      <c r="BS59" s="59">
        <v>400</v>
      </c>
      <c r="BT59" s="59">
        <v>409</v>
      </c>
      <c r="BU59" s="50">
        <v>408</v>
      </c>
      <c r="BV59" s="50">
        <f t="shared" ref="BV59:CA60" si="39">+N48</f>
        <v>431</v>
      </c>
      <c r="BW59" s="50">
        <f t="shared" si="39"/>
        <v>439</v>
      </c>
      <c r="BX59" s="50">
        <f t="shared" si="39"/>
        <v>492</v>
      </c>
      <c r="BY59" s="50">
        <f t="shared" si="39"/>
        <v>531</v>
      </c>
      <c r="BZ59" s="50">
        <f t="shared" si="39"/>
        <v>564</v>
      </c>
      <c r="CA59" s="50">
        <f t="shared" si="39"/>
        <v>587</v>
      </c>
      <c r="CB59" s="50">
        <v>587</v>
      </c>
      <c r="CC59" s="50">
        <v>588</v>
      </c>
      <c r="CD59" s="50">
        <v>586</v>
      </c>
      <c r="CE59" s="50">
        <v>592</v>
      </c>
      <c r="CF59" s="50">
        <v>584</v>
      </c>
      <c r="CG59" s="50">
        <v>586</v>
      </c>
      <c r="CH59" s="50">
        <f>Z48</f>
        <v>596</v>
      </c>
      <c r="CI59" s="50">
        <v>597</v>
      </c>
      <c r="CJ59" s="50">
        <v>599</v>
      </c>
      <c r="CK59" s="59">
        <v>627</v>
      </c>
      <c r="CL59" s="59">
        <v>636</v>
      </c>
      <c r="CM59" s="59">
        <v>634</v>
      </c>
      <c r="CN59" s="59">
        <v>635</v>
      </c>
      <c r="CO59" s="59">
        <v>634</v>
      </c>
      <c r="CP59" s="59">
        <v>643</v>
      </c>
      <c r="CQ59" s="58"/>
    </row>
    <row r="60" spans="1:95" s="28" customFormat="1" ht="9.6" customHeight="1">
      <c r="A60" s="60"/>
      <c r="B60" s="58" t="s">
        <v>9</v>
      </c>
      <c r="C60" s="58"/>
      <c r="D60" s="58"/>
      <c r="E60" s="58"/>
      <c r="F60" s="59" t="e">
        <f>F10+F14+F18+#REF!+F26+#REF!+F38+F53</f>
        <v>#REF!</v>
      </c>
      <c r="G60" s="59" t="e">
        <f>G10+G14+G18+#REF!+G26+#REF!+G38+G53</f>
        <v>#REF!</v>
      </c>
      <c r="H60" s="59" t="e">
        <f>H10+H14+H18+#REF!+H26+#REF!+H38+H53</f>
        <v>#REF!</v>
      </c>
      <c r="I60" s="59" t="e">
        <f>I10+I14+I18+#REF!+I26+#REF!+I38+I53</f>
        <v>#REF!</v>
      </c>
      <c r="J60" s="59">
        <v>21295</v>
      </c>
      <c r="K60" s="59">
        <v>21056</v>
      </c>
      <c r="L60" s="59">
        <v>20361</v>
      </c>
      <c r="M60" s="59">
        <v>19585</v>
      </c>
      <c r="N60" s="59">
        <v>18932</v>
      </c>
      <c r="O60" s="59">
        <v>18847</v>
      </c>
      <c r="P60" s="59">
        <v>19368</v>
      </c>
      <c r="Q60" s="59">
        <f>+Q10+Q14+Q18+Q34+Q38+Q26</f>
        <v>20172</v>
      </c>
      <c r="R60" s="59">
        <f>+R10+R14+R18+R34+R38+R26</f>
        <v>21033</v>
      </c>
      <c r="S60" s="59">
        <f>+S10+S14+S18+S34+S38+S26</f>
        <v>21395</v>
      </c>
      <c r="T60" s="59">
        <v>22744</v>
      </c>
      <c r="U60" s="59">
        <f>SUM(U10+U14+U18+U26+U34+U38)</f>
        <v>23983</v>
      </c>
      <c r="V60" s="59">
        <f>+V10+V14+V18+V34+V38+V26</f>
        <v>25751</v>
      </c>
      <c r="W60" s="59">
        <v>27021</v>
      </c>
      <c r="X60" s="59">
        <f>+X10+X14+X18+X34+X38+X26</f>
        <v>27868</v>
      </c>
      <c r="Y60" s="59">
        <f>+Y10+Y14+Y18+Y34+Y38+Y26</f>
        <v>28334</v>
      </c>
      <c r="Z60" s="59">
        <f>Z10+Z14+Z18+Z26+Z34+Z38</f>
        <v>27656</v>
      </c>
      <c r="AA60" s="59">
        <f>AA10+AA14+AA18+AA26+AA34+AA38</f>
        <v>28104</v>
      </c>
      <c r="AB60" s="59">
        <v>25884</v>
      </c>
      <c r="AC60" s="59">
        <v>24455</v>
      </c>
      <c r="AD60" s="59">
        <v>23605</v>
      </c>
      <c r="AE60" s="59">
        <v>23238</v>
      </c>
      <c r="AF60" s="59">
        <v>23416</v>
      </c>
      <c r="AG60" s="59">
        <v>23886</v>
      </c>
      <c r="AH60" s="59"/>
      <c r="AI60" s="59"/>
      <c r="AJ60" s="61"/>
      <c r="AK60" s="61"/>
      <c r="AL60" s="61"/>
      <c r="AM60" s="61"/>
      <c r="AN60" s="61">
        <v>4182</v>
      </c>
      <c r="AO60" s="61">
        <v>4407</v>
      </c>
      <c r="AP60" s="61">
        <v>4518</v>
      </c>
      <c r="AQ60" s="61">
        <v>4435</v>
      </c>
      <c r="AR60" s="61">
        <v>4345</v>
      </c>
      <c r="AS60" s="61">
        <v>4426</v>
      </c>
      <c r="AT60" s="61">
        <v>4590</v>
      </c>
      <c r="AU60" s="59">
        <f>+AU10+AU14+AU18+AU26+AU34+AU38+AU49+AU53</f>
        <v>4614</v>
      </c>
      <c r="AV60" s="59">
        <f>+AV10+AV14+AV18+AV26+AV34+AV38+AV49+AV53</f>
        <v>4689</v>
      </c>
      <c r="AW60" s="59">
        <f>+AW10+AW14+AW18+AW26+AW34+AW38+AW49+AW53</f>
        <v>4804</v>
      </c>
      <c r="AX60" s="59">
        <v>4456</v>
      </c>
      <c r="AY60" s="59">
        <f>+AY10+AY14+AY18+AY26+AY34+AY38+AY49+AY53</f>
        <v>4529</v>
      </c>
      <c r="AZ60" s="59">
        <f>+AZ10+AZ14+AZ18+AZ26+AZ34+AZ38+AZ49+AZ53</f>
        <v>4638</v>
      </c>
      <c r="BA60" s="59">
        <f>+BA10+BA14+BA18+BA26+BA34+BA38+BA49+BA53</f>
        <v>4851</v>
      </c>
      <c r="BB60" s="59">
        <f>+BB10+BB14+BB18+BB26+BB34+BB38+BB49+BB53</f>
        <v>4909</v>
      </c>
      <c r="BC60" s="59">
        <f>+BC10+BC14+BC18+BC26+BC34+BC38+BC49+BC53</f>
        <v>4883</v>
      </c>
      <c r="BD60" s="59">
        <f>BD10+BD14+BD18+BD26+BD34+BD38+BD49+BD53</f>
        <v>4777</v>
      </c>
      <c r="BE60" s="59">
        <f>BE10+BE14+BE18+BE26+BE34+BE38+BE49+BE53</f>
        <v>4631</v>
      </c>
      <c r="BF60" s="59">
        <v>4290</v>
      </c>
      <c r="BG60" s="59">
        <v>4265</v>
      </c>
      <c r="BH60" s="59">
        <v>4122</v>
      </c>
      <c r="BI60" s="59">
        <v>3991</v>
      </c>
      <c r="BJ60" s="59">
        <v>4105</v>
      </c>
      <c r="BK60" s="59">
        <v>4051</v>
      </c>
      <c r="BL60" s="59"/>
      <c r="BM60" s="58"/>
      <c r="BN60" s="59">
        <f t="shared" si="36"/>
        <v>2713</v>
      </c>
      <c r="BO60" s="59">
        <f t="shared" si="36"/>
        <v>2538</v>
      </c>
      <c r="BP60" s="59">
        <f t="shared" si="36"/>
        <v>2513</v>
      </c>
      <c r="BQ60" s="59">
        <f t="shared" si="36"/>
        <v>2577</v>
      </c>
      <c r="BR60" s="59">
        <v>398</v>
      </c>
      <c r="BS60" s="59">
        <v>400</v>
      </c>
      <c r="BT60" s="59">
        <v>403</v>
      </c>
      <c r="BU60" s="50">
        <v>406</v>
      </c>
      <c r="BV60" s="50">
        <f t="shared" si="39"/>
        <v>432</v>
      </c>
      <c r="BW60" s="50">
        <f t="shared" si="39"/>
        <v>437</v>
      </c>
      <c r="BX60" s="50">
        <f t="shared" si="39"/>
        <v>487</v>
      </c>
      <c r="BY60" s="50">
        <f t="shared" si="39"/>
        <v>526</v>
      </c>
      <c r="BZ60" s="50">
        <f t="shared" si="39"/>
        <v>561</v>
      </c>
      <c r="CA60" s="50">
        <f t="shared" si="39"/>
        <v>583</v>
      </c>
      <c r="CB60" s="50">
        <v>587</v>
      </c>
      <c r="CC60" s="50">
        <v>586</v>
      </c>
      <c r="CD60" s="50">
        <v>586</v>
      </c>
      <c r="CE60" s="50">
        <f>W49</f>
        <v>593</v>
      </c>
      <c r="CF60" s="50">
        <f>X49</f>
        <v>583</v>
      </c>
      <c r="CG60" s="50">
        <f>Y49</f>
        <v>586</v>
      </c>
      <c r="CH60" s="50">
        <v>593</v>
      </c>
      <c r="CI60" s="50">
        <v>595</v>
      </c>
      <c r="CJ60" s="50">
        <v>599</v>
      </c>
      <c r="CK60" s="59">
        <v>621</v>
      </c>
      <c r="CL60" s="59">
        <v>632</v>
      </c>
      <c r="CM60" s="59">
        <v>634</v>
      </c>
      <c r="CN60" s="59">
        <v>631</v>
      </c>
      <c r="CO60" s="59">
        <v>624</v>
      </c>
      <c r="CP60" s="59"/>
      <c r="CQ60" s="58"/>
    </row>
    <row r="61" spans="1:95" s="29" customFormat="1" ht="9.9499999999999993" hidden="1" customHeight="1">
      <c r="A61" s="18" t="s">
        <v>34</v>
      </c>
      <c r="B61" s="18"/>
      <c r="C61" s="18"/>
      <c r="D61" s="18"/>
      <c r="E61" s="18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26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K61" s="19"/>
      <c r="CL61" s="19"/>
      <c r="CM61" s="19"/>
      <c r="CN61" s="19"/>
      <c r="CO61" s="19"/>
      <c r="CP61" s="19"/>
      <c r="CQ61" s="26"/>
    </row>
    <row r="62" spans="1:95" s="29" customFormat="1" ht="9.6" hidden="1" customHeight="1">
      <c r="A62" s="25"/>
      <c r="B62" s="25" t="s">
        <v>7</v>
      </c>
      <c r="C62" s="25"/>
      <c r="D62" s="25"/>
      <c r="E62" s="25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36"/>
      <c r="AX62" s="36"/>
      <c r="AY62" s="36">
        <v>302</v>
      </c>
      <c r="AZ62" s="36">
        <v>310</v>
      </c>
      <c r="BA62" s="36">
        <v>317</v>
      </c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K62" s="36"/>
      <c r="CL62" s="36"/>
      <c r="CM62" s="36"/>
      <c r="CN62" s="36"/>
      <c r="CO62" s="36"/>
      <c r="CP62" s="36"/>
      <c r="CQ62" s="26"/>
    </row>
    <row r="63" spans="1:95" s="29" customFormat="1" ht="9.6" hidden="1" customHeight="1">
      <c r="A63" s="25"/>
      <c r="B63" s="25" t="s">
        <v>8</v>
      </c>
      <c r="C63" s="25"/>
      <c r="D63" s="25"/>
      <c r="E63" s="25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36"/>
      <c r="AX63" s="36">
        <v>276</v>
      </c>
      <c r="AY63" s="36">
        <v>292</v>
      </c>
      <c r="AZ63" s="36">
        <v>286</v>
      </c>
      <c r="BA63" s="36">
        <v>297</v>
      </c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K63" s="36"/>
      <c r="CL63" s="36"/>
      <c r="CM63" s="36"/>
      <c r="CN63" s="36"/>
      <c r="CO63" s="36"/>
      <c r="CP63" s="36"/>
      <c r="CQ63" s="26"/>
    </row>
    <row r="64" spans="1:95" s="29" customFormat="1" ht="9.6" hidden="1" customHeight="1">
      <c r="A64" s="25"/>
      <c r="B64" s="25" t="s">
        <v>9</v>
      </c>
      <c r="C64" s="25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36"/>
      <c r="AX64" s="36">
        <v>292</v>
      </c>
      <c r="AY64" s="36">
        <v>316</v>
      </c>
      <c r="AZ64" s="36">
        <v>328</v>
      </c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K64" s="36"/>
      <c r="CL64" s="36"/>
      <c r="CM64" s="36"/>
      <c r="CN64" s="36"/>
      <c r="CO64" s="36"/>
      <c r="CP64" s="36"/>
      <c r="CQ64" s="26"/>
    </row>
    <row r="65" spans="1:95" s="29" customFormat="1" ht="12.75" customHeight="1">
      <c r="A65" s="25"/>
      <c r="B65" s="25"/>
      <c r="C65" s="25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K65" s="36"/>
      <c r="CL65" s="36"/>
      <c r="CM65" s="36"/>
      <c r="CN65" s="36"/>
      <c r="CO65" s="36"/>
      <c r="CP65" s="36"/>
      <c r="CQ65" s="26"/>
    </row>
    <row r="66" spans="1:95" s="28" customFormat="1" ht="9.9499999999999993" customHeight="1">
      <c r="A66" s="23"/>
      <c r="B66" s="18"/>
      <c r="C66" s="18"/>
      <c r="D66" s="25"/>
      <c r="E66" s="33"/>
      <c r="F66" s="33"/>
      <c r="G66" s="11"/>
      <c r="H66" s="100" t="s">
        <v>23</v>
      </c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26"/>
      <c r="BN66" s="26"/>
      <c r="BO66" s="26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K66" s="32"/>
      <c r="CL66" s="32"/>
      <c r="CM66" s="32"/>
      <c r="CN66" s="32"/>
      <c r="CO66" s="32"/>
      <c r="CP66" s="32"/>
      <c r="CQ66" s="26"/>
    </row>
    <row r="67" spans="1:95" s="34" customFormat="1" ht="19.5" customHeight="1">
      <c r="A67" s="91"/>
      <c r="B67" s="99"/>
      <c r="C67" s="99"/>
      <c r="D67" s="99"/>
      <c r="E67" s="15"/>
      <c r="F67" s="16" t="s">
        <v>12</v>
      </c>
      <c r="G67" s="16" t="s">
        <v>13</v>
      </c>
      <c r="H67" s="16" t="s">
        <v>14</v>
      </c>
      <c r="I67" s="16" t="s">
        <v>15</v>
      </c>
      <c r="J67" s="13" t="s">
        <v>16</v>
      </c>
      <c r="K67" s="13" t="s">
        <v>17</v>
      </c>
      <c r="L67" s="13" t="s">
        <v>18</v>
      </c>
      <c r="M67" s="13" t="s">
        <v>20</v>
      </c>
      <c r="N67" s="13" t="s">
        <v>21</v>
      </c>
      <c r="O67" s="13" t="s">
        <v>27</v>
      </c>
      <c r="P67" s="13" t="s">
        <v>28</v>
      </c>
      <c r="Q67" s="13" t="s">
        <v>30</v>
      </c>
      <c r="R67" s="13" t="s">
        <v>31</v>
      </c>
      <c r="S67" s="41" t="s">
        <v>32</v>
      </c>
      <c r="T67" s="41" t="s">
        <v>33</v>
      </c>
      <c r="U67" s="41" t="s">
        <v>35</v>
      </c>
      <c r="V67" s="41" t="s">
        <v>48</v>
      </c>
      <c r="W67" s="41" t="s">
        <v>49</v>
      </c>
      <c r="X67" s="41" t="s">
        <v>50</v>
      </c>
      <c r="Y67" s="41" t="s">
        <v>51</v>
      </c>
      <c r="Z67" s="41" t="s">
        <v>52</v>
      </c>
      <c r="AA67" s="41" t="s">
        <v>53</v>
      </c>
      <c r="AB67" s="41" t="s">
        <v>57</v>
      </c>
      <c r="AC67" s="41" t="s">
        <v>61</v>
      </c>
      <c r="AD67" s="41" t="s">
        <v>63</v>
      </c>
      <c r="AE67" s="41" t="s">
        <v>66</v>
      </c>
      <c r="AF67" s="41" t="s">
        <v>68</v>
      </c>
      <c r="AG67" s="41" t="s">
        <v>69</v>
      </c>
      <c r="AH67" s="41" t="s">
        <v>79</v>
      </c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</row>
    <row r="68" spans="1:95" s="24" customFormat="1" ht="11.25">
      <c r="A68" s="9" t="s">
        <v>11</v>
      </c>
      <c r="B68" s="9"/>
      <c r="C68" s="9"/>
      <c r="D68" s="9"/>
      <c r="E68" s="32"/>
      <c r="F68" s="37"/>
      <c r="G68" s="32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</row>
    <row r="69" spans="1:95" s="24" customFormat="1" ht="9.6" customHeight="1">
      <c r="A69" s="37"/>
      <c r="B69" s="35" t="s">
        <v>7</v>
      </c>
      <c r="C69" s="35"/>
      <c r="D69" s="35"/>
      <c r="E69" s="36"/>
      <c r="F69" s="36">
        <v>8870</v>
      </c>
      <c r="G69" s="36">
        <v>8840</v>
      </c>
      <c r="H69" s="36">
        <v>8891</v>
      </c>
      <c r="I69" s="36">
        <v>9200</v>
      </c>
      <c r="J69" s="36">
        <v>9829</v>
      </c>
      <c r="K69" s="36">
        <v>10007</v>
      </c>
      <c r="L69" s="36">
        <v>9966</v>
      </c>
      <c r="M69" s="36">
        <f t="shared" ref="M69:Q70" si="40">M58+AQ58+BU58</f>
        <v>9720</v>
      </c>
      <c r="N69" s="36">
        <f t="shared" si="40"/>
        <v>9364</v>
      </c>
      <c r="O69" s="36">
        <f t="shared" si="40"/>
        <v>9076</v>
      </c>
      <c r="P69" s="36">
        <f t="shared" si="40"/>
        <v>9312</v>
      </c>
      <c r="Q69" s="36">
        <f t="shared" si="40"/>
        <v>8918</v>
      </c>
      <c r="R69" s="36">
        <f t="shared" ref="R69:Z70" si="41">+R58+AV58+BZ58</f>
        <v>9119</v>
      </c>
      <c r="S69" s="36">
        <f t="shared" si="41"/>
        <v>9634</v>
      </c>
      <c r="T69" s="36">
        <f t="shared" si="41"/>
        <v>10359</v>
      </c>
      <c r="U69" s="36">
        <f t="shared" si="41"/>
        <v>10496</v>
      </c>
      <c r="V69" s="36">
        <f t="shared" si="41"/>
        <v>10923</v>
      </c>
      <c r="W69" s="36">
        <f t="shared" si="41"/>
        <v>11220</v>
      </c>
      <c r="X69" s="36">
        <f t="shared" si="41"/>
        <v>11330</v>
      </c>
      <c r="Y69" s="36">
        <f t="shared" si="41"/>
        <v>11631</v>
      </c>
      <c r="Z69" s="36">
        <f t="shared" si="41"/>
        <v>11730</v>
      </c>
      <c r="AA69" s="36">
        <f t="shared" ref="AA69:AH70" si="42">AA58+BE58+CI58</f>
        <v>11330</v>
      </c>
      <c r="AB69" s="36">
        <f t="shared" si="42"/>
        <v>10680</v>
      </c>
      <c r="AC69" s="36">
        <f t="shared" si="42"/>
        <v>9845</v>
      </c>
      <c r="AD69" s="36">
        <f t="shared" si="42"/>
        <v>9074</v>
      </c>
      <c r="AE69" s="36">
        <f t="shared" si="42"/>
        <v>8403</v>
      </c>
      <c r="AF69" s="36">
        <f t="shared" si="42"/>
        <v>8468</v>
      </c>
      <c r="AG69" s="36">
        <f t="shared" si="42"/>
        <v>7375</v>
      </c>
      <c r="AH69" s="36">
        <f t="shared" si="42"/>
        <v>7128</v>
      </c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K69" s="36"/>
      <c r="CL69" s="36"/>
      <c r="CM69" s="36"/>
      <c r="CN69" s="36"/>
      <c r="CO69" s="36"/>
      <c r="CP69" s="36"/>
      <c r="CQ69" s="23"/>
    </row>
    <row r="70" spans="1:95" s="24" customFormat="1" ht="9.6" customHeight="1">
      <c r="A70" s="37"/>
      <c r="B70" s="35" t="s">
        <v>8</v>
      </c>
      <c r="C70" s="35"/>
      <c r="D70" s="35"/>
      <c r="E70" s="36">
        <v>0</v>
      </c>
      <c r="F70" s="36">
        <v>25384</v>
      </c>
      <c r="G70" s="36">
        <v>25585</v>
      </c>
      <c r="H70" s="36">
        <v>26110</v>
      </c>
      <c r="I70" s="36">
        <v>26845</v>
      </c>
      <c r="J70" s="36">
        <v>27823</v>
      </c>
      <c r="K70" s="36">
        <v>27898</v>
      </c>
      <c r="L70" s="36">
        <v>27380</v>
      </c>
      <c r="M70" s="36">
        <f t="shared" si="40"/>
        <v>26380</v>
      </c>
      <c r="N70" s="36">
        <f t="shared" si="40"/>
        <v>25741</v>
      </c>
      <c r="O70" s="36">
        <f t="shared" si="40"/>
        <v>25462</v>
      </c>
      <c r="P70" s="36">
        <f t="shared" si="40"/>
        <v>26160</v>
      </c>
      <c r="Q70" s="36">
        <f t="shared" si="40"/>
        <v>26856</v>
      </c>
      <c r="R70" s="36">
        <f t="shared" si="41"/>
        <v>27945</v>
      </c>
      <c r="S70" s="36">
        <f t="shared" si="41"/>
        <v>28592</v>
      </c>
      <c r="T70" s="36">
        <f t="shared" si="41"/>
        <v>29611</v>
      </c>
      <c r="U70" s="36">
        <f t="shared" si="41"/>
        <v>30748</v>
      </c>
      <c r="V70" s="36">
        <f t="shared" si="41"/>
        <v>32955</v>
      </c>
      <c r="W70" s="36">
        <f t="shared" si="41"/>
        <v>34435</v>
      </c>
      <c r="X70" s="36">
        <f t="shared" si="41"/>
        <v>35714</v>
      </c>
      <c r="Y70" s="36">
        <f t="shared" si="41"/>
        <v>36353</v>
      </c>
      <c r="Z70" s="36">
        <f t="shared" si="41"/>
        <v>35993</v>
      </c>
      <c r="AA70" s="36">
        <f t="shared" si="42"/>
        <v>34992</v>
      </c>
      <c r="AB70" s="36">
        <f t="shared" si="42"/>
        <v>33391</v>
      </c>
      <c r="AC70" s="36">
        <f t="shared" si="42"/>
        <v>31825</v>
      </c>
      <c r="AD70" s="36">
        <f t="shared" si="42"/>
        <v>30708</v>
      </c>
      <c r="AE70" s="36">
        <f t="shared" si="42"/>
        <v>29969</v>
      </c>
      <c r="AF70" s="36">
        <f t="shared" si="42"/>
        <v>30177</v>
      </c>
      <c r="AG70" s="36">
        <f t="shared" si="42"/>
        <v>30432</v>
      </c>
      <c r="AH70" s="36">
        <f t="shared" si="42"/>
        <v>31105</v>
      </c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K70" s="36"/>
      <c r="CL70" s="36"/>
      <c r="CM70" s="36"/>
      <c r="CN70" s="36"/>
      <c r="CO70" s="36"/>
      <c r="CP70" s="36"/>
      <c r="CQ70" s="23"/>
    </row>
    <row r="71" spans="1:95" s="24" customFormat="1" ht="9.6" customHeight="1">
      <c r="A71" s="37"/>
      <c r="B71" s="35" t="s">
        <v>9</v>
      </c>
      <c r="C71" s="35"/>
      <c r="D71" s="35"/>
      <c r="E71" s="36"/>
      <c r="F71" s="36">
        <v>23419</v>
      </c>
      <c r="G71" s="36">
        <v>23873</v>
      </c>
      <c r="H71" s="36">
        <v>24333</v>
      </c>
      <c r="I71" s="36">
        <v>25088</v>
      </c>
      <c r="J71" s="36">
        <v>25875</v>
      </c>
      <c r="K71" s="36">
        <v>25863</v>
      </c>
      <c r="L71" s="36">
        <v>25282</v>
      </c>
      <c r="M71" s="36">
        <f>M60+AQ60+BU60</f>
        <v>24426</v>
      </c>
      <c r="N71" s="36">
        <f>N60+AR60+BV60</f>
        <v>23709</v>
      </c>
      <c r="O71" s="36">
        <f>O60+AS60+BW60</f>
        <v>23710</v>
      </c>
      <c r="P71" s="36">
        <f>P60+AT60+BX60</f>
        <v>24445</v>
      </c>
      <c r="Q71" s="36">
        <f t="shared" ref="Q71:V71" si="43">+Q60+AU60+BY60</f>
        <v>25312</v>
      </c>
      <c r="R71" s="36">
        <f t="shared" si="43"/>
        <v>26283</v>
      </c>
      <c r="S71" s="36">
        <f t="shared" si="43"/>
        <v>26782</v>
      </c>
      <c r="T71" s="36">
        <f t="shared" si="43"/>
        <v>27787</v>
      </c>
      <c r="U71" s="36">
        <f t="shared" si="43"/>
        <v>29098</v>
      </c>
      <c r="V71" s="36">
        <f t="shared" si="43"/>
        <v>30975</v>
      </c>
      <c r="W71" s="36">
        <f>SUM(W60,BA60,CE60)</f>
        <v>32465</v>
      </c>
      <c r="X71" s="36">
        <f>+X60+BB60+CF60</f>
        <v>33360</v>
      </c>
      <c r="Y71" s="36">
        <f>+Y60+BC60+CG60</f>
        <v>33803</v>
      </c>
      <c r="Z71" s="36">
        <f>Z60+BD60+CH60</f>
        <v>33026</v>
      </c>
      <c r="AA71" s="36">
        <f>AA60+BE60+CI60</f>
        <v>33330</v>
      </c>
      <c r="AB71" s="36">
        <v>30773</v>
      </c>
      <c r="AC71" s="36">
        <f>AC60+BG60+CK60</f>
        <v>29341</v>
      </c>
      <c r="AD71" s="36">
        <f>AD60+BH60+CL60</f>
        <v>28359</v>
      </c>
      <c r="AE71" s="36">
        <f>AE60+BI60+CM60</f>
        <v>27863</v>
      </c>
      <c r="AF71" s="36">
        <f>AF60+BJ60+CN60</f>
        <v>28152</v>
      </c>
      <c r="AG71" s="36">
        <f>AG60+BK60+CO60</f>
        <v>28561</v>
      </c>
      <c r="AH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K71" s="36"/>
      <c r="CL71" s="36"/>
      <c r="CM71" s="36"/>
      <c r="CN71" s="36"/>
      <c r="CO71" s="36"/>
      <c r="CP71" s="36"/>
      <c r="CQ71" s="23"/>
    </row>
    <row r="72" spans="1:95" s="24" customFormat="1" ht="10.5" customHeight="1">
      <c r="A72" s="37"/>
      <c r="B72" s="35"/>
      <c r="C72" s="35"/>
      <c r="D72" s="35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K72" s="36"/>
      <c r="CL72" s="36"/>
      <c r="CM72" s="36"/>
      <c r="CN72" s="36"/>
      <c r="CO72" s="36"/>
      <c r="CP72" s="36"/>
      <c r="CQ72" s="23"/>
    </row>
    <row r="73" spans="1:95" s="24" customFormat="1" ht="16.149999999999999" hidden="1" customHeight="1">
      <c r="A73" s="38" t="s">
        <v>26</v>
      </c>
      <c r="B73" s="35"/>
      <c r="C73" s="35"/>
      <c r="D73" s="35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K73" s="36"/>
      <c r="CL73" s="36"/>
      <c r="CM73" s="36"/>
      <c r="CN73" s="36"/>
      <c r="CO73" s="36"/>
      <c r="CP73" s="36"/>
      <c r="CQ73" s="23"/>
    </row>
    <row r="74" spans="1:95" s="24" customFormat="1" ht="12.75" customHeight="1">
      <c r="A74" s="97" t="s">
        <v>44</v>
      </c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7"/>
      <c r="BS74" s="97"/>
      <c r="BT74" s="97"/>
      <c r="BU74" s="97"/>
      <c r="BV74" s="97"/>
      <c r="BW74" s="97"/>
      <c r="BX74" s="97"/>
      <c r="BY74" s="97"/>
      <c r="BZ74" s="97"/>
      <c r="CA74" s="97"/>
      <c r="CB74" s="97"/>
      <c r="CC74" s="97"/>
      <c r="CD74" s="97"/>
      <c r="CE74" s="97"/>
      <c r="CF74" s="97"/>
      <c r="CG74" s="97"/>
      <c r="CH74" s="97"/>
      <c r="CI74" s="97"/>
      <c r="CJ74" s="97"/>
    </row>
    <row r="75" spans="1:95" s="68" customFormat="1" ht="12.75" customHeight="1">
      <c r="A75" s="79" t="s">
        <v>56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</row>
    <row r="76" spans="1:95" s="24" customFormat="1" ht="24.75" customHeight="1">
      <c r="A76" s="90" t="s">
        <v>73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90"/>
      <c r="CM76" s="90"/>
      <c r="CN76" s="90"/>
      <c r="CO76" s="90"/>
      <c r="CP76" s="90"/>
      <c r="CQ76" s="23"/>
    </row>
    <row r="77" spans="1:95">
      <c r="A77" s="86" t="s">
        <v>75</v>
      </c>
      <c r="B77" s="86"/>
      <c r="C77" s="86"/>
      <c r="D77" s="86"/>
      <c r="E77" s="86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7"/>
      <c r="CL77" s="87"/>
      <c r="CM77" s="87"/>
      <c r="CN77" s="87"/>
      <c r="CO77" s="89"/>
      <c r="CP77" s="89"/>
    </row>
    <row r="78" spans="1:95" s="69" customFormat="1" ht="15.6" customHeight="1">
      <c r="A78" s="94" t="s">
        <v>70</v>
      </c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</row>
    <row r="79" spans="1:95" s="69" customFormat="1" ht="15.6" customHeight="1">
      <c r="A79" s="93" t="s">
        <v>78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</row>
    <row r="80" spans="1:95" s="28" customFormat="1" ht="15" customHeight="1">
      <c r="A80" s="1"/>
      <c r="B80" s="1"/>
      <c r="C80" s="1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2"/>
      <c r="CL80" s="2"/>
      <c r="CM80" s="2"/>
      <c r="CN80" s="2"/>
      <c r="CO80" s="2"/>
      <c r="CP80" s="2"/>
      <c r="CQ80" s="3"/>
    </row>
    <row r="81" spans="1:95" s="28" customFormat="1" ht="24" customHeight="1">
      <c r="A81" s="4" t="s">
        <v>60</v>
      </c>
      <c r="B81" s="4"/>
      <c r="C81" s="4"/>
      <c r="D81" s="4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2"/>
      <c r="CL81" s="2"/>
      <c r="CM81" s="2"/>
      <c r="CN81" s="2"/>
      <c r="CO81" s="2"/>
      <c r="CP81" s="2"/>
      <c r="CQ81" s="3"/>
    </row>
    <row r="82" spans="1:95" s="29" customFormat="1" ht="15" customHeight="1">
      <c r="A82" s="5" t="s">
        <v>10</v>
      </c>
      <c r="B82" s="5"/>
      <c r="C82" s="5"/>
      <c r="D82" s="5"/>
      <c r="E82" s="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7"/>
      <c r="BN82" s="7"/>
      <c r="BO82" s="7" t="s">
        <v>6</v>
      </c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6"/>
      <c r="CL82" s="6"/>
      <c r="CM82" s="6"/>
      <c r="CN82" s="6"/>
      <c r="CO82" s="6"/>
      <c r="CP82" s="6"/>
      <c r="CQ82" s="7"/>
    </row>
    <row r="107" spans="1:95" s="28" customFormat="1" ht="10.5" customHeight="1">
      <c r="A107" s="25"/>
      <c r="B107" s="25"/>
      <c r="C107" s="25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39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</row>
    <row r="108" spans="1:95" s="28" customFormat="1" ht="10.15" customHeight="1">
      <c r="A108" s="25"/>
      <c r="B108" s="25"/>
      <c r="C108" s="25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39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</row>
    <row r="109" spans="1:95" ht="10.15" customHeight="1"/>
    <row r="110" spans="1:95" ht="10.15" customHeight="1"/>
    <row r="111" spans="1:95" ht="10.15" customHeight="1"/>
    <row r="114" spans="1:95" s="24" customFormat="1" ht="17.649999999999999" customHeight="1">
      <c r="A114" s="98" t="s">
        <v>46</v>
      </c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  <c r="AX114" s="98"/>
      <c r="AY114" s="98"/>
      <c r="AZ114" s="98"/>
      <c r="BA114" s="98"/>
      <c r="BB114" s="98"/>
      <c r="BC114" s="98"/>
      <c r="BD114" s="98"/>
      <c r="BE114" s="98"/>
      <c r="BF114" s="98"/>
      <c r="BG114" s="98"/>
      <c r="BH114" s="98"/>
      <c r="BI114" s="98"/>
      <c r="BJ114" s="98"/>
      <c r="BK114" s="98"/>
      <c r="BL114" s="98"/>
      <c r="BM114" s="98"/>
      <c r="BN114" s="98"/>
      <c r="BO114" s="98"/>
      <c r="BP114" s="98"/>
      <c r="BQ114" s="98"/>
      <c r="BR114" s="98"/>
      <c r="BS114" s="98"/>
      <c r="BT114" s="98"/>
      <c r="BU114" s="98"/>
      <c r="BV114" s="98"/>
      <c r="BW114" s="98"/>
      <c r="BX114" s="98"/>
      <c r="BY114" s="98"/>
      <c r="BZ114" s="98"/>
      <c r="CA114" s="98"/>
      <c r="CB114" s="98"/>
      <c r="CC114" s="98"/>
      <c r="CD114" s="98"/>
      <c r="CE114" s="98"/>
      <c r="CF114" s="98"/>
    </row>
    <row r="115" spans="1:95" s="68" customFormat="1" ht="15" customHeight="1">
      <c r="A115" s="79" t="s">
        <v>47</v>
      </c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  <c r="BC115" s="79"/>
      <c r="BD115" s="79"/>
      <c r="BE115" s="79"/>
      <c r="BF115" s="79"/>
      <c r="BG115" s="79"/>
      <c r="BH115" s="79"/>
      <c r="BI115" s="79"/>
      <c r="BJ115" s="79"/>
      <c r="BK115" s="79"/>
      <c r="BL115" s="79"/>
      <c r="BM115" s="79"/>
      <c r="BN115" s="79"/>
      <c r="BO115" s="79"/>
      <c r="BP115" s="79"/>
      <c r="BQ115" s="79"/>
      <c r="BR115" s="79"/>
      <c r="BS115" s="79"/>
      <c r="BT115" s="79"/>
      <c r="BU115" s="79"/>
      <c r="BV115" s="79"/>
      <c r="BW115" s="79"/>
      <c r="BX115" s="79"/>
      <c r="BY115" s="79"/>
      <c r="BZ115" s="79"/>
      <c r="CA115" s="79"/>
      <c r="CB115" s="79"/>
      <c r="CC115" s="79"/>
      <c r="CD115" s="79"/>
      <c r="CE115" s="79"/>
      <c r="CF115" s="79"/>
      <c r="CG115" s="79"/>
    </row>
    <row r="116" spans="1:95" s="24" customFormat="1" ht="24.75" customHeight="1">
      <c r="A116" s="90" t="s">
        <v>73</v>
      </c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0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90"/>
      <c r="CM116" s="90"/>
      <c r="CN116" s="90"/>
      <c r="CO116" s="90"/>
      <c r="CP116" s="90"/>
      <c r="CQ116" s="23"/>
    </row>
    <row r="117" spans="1:95">
      <c r="A117" s="86" t="s">
        <v>75</v>
      </c>
      <c r="B117" s="86"/>
      <c r="C117" s="86"/>
      <c r="D117" s="86"/>
      <c r="E117" s="86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7"/>
      <c r="CL117" s="87"/>
      <c r="CM117" s="87"/>
      <c r="CN117" s="87"/>
      <c r="CO117" s="89"/>
      <c r="CP117" s="89"/>
    </row>
    <row r="118" spans="1:95" s="69" customFormat="1" ht="15.6" customHeight="1">
      <c r="A118" s="94" t="s">
        <v>70</v>
      </c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</row>
    <row r="119" spans="1:95" s="69" customFormat="1" ht="15.6" customHeight="1">
      <c r="A119" s="93" t="s">
        <v>78</v>
      </c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</row>
  </sheetData>
  <mergeCells count="25">
    <mergeCell ref="A119:CJ119"/>
    <mergeCell ref="A78:CJ78"/>
    <mergeCell ref="A79:CJ79"/>
    <mergeCell ref="A5:D5"/>
    <mergeCell ref="A74:CJ74"/>
    <mergeCell ref="A114:CF114"/>
    <mergeCell ref="A56:D56"/>
    <mergeCell ref="A55:D55"/>
    <mergeCell ref="A45:D45"/>
    <mergeCell ref="A67:D67"/>
    <mergeCell ref="AL55:BL55"/>
    <mergeCell ref="BP55:CP55"/>
    <mergeCell ref="A116:CP116"/>
    <mergeCell ref="A118:CJ118"/>
    <mergeCell ref="H66:AH66"/>
    <mergeCell ref="H55:AH55"/>
    <mergeCell ref="A76:CP76"/>
    <mergeCell ref="A4:D4"/>
    <mergeCell ref="BP4:CB4"/>
    <mergeCell ref="Y4:AH4"/>
    <mergeCell ref="BC4:BL4"/>
    <mergeCell ref="CG4:CP4"/>
    <mergeCell ref="H44:AH44"/>
    <mergeCell ref="AL44:BL44"/>
    <mergeCell ref="BW44:CP44"/>
  </mergeCells>
  <phoneticPr fontId="8" type="noConversion"/>
  <printOptions horizontalCentered="1"/>
  <pageMargins left="0.5" right="0.5" top="0.5" bottom="0.5" header="0.3" footer="0.3"/>
  <pageSetup scale="91" fitToHeight="3" orientation="portrait" r:id="rId1"/>
  <headerFooter alignWithMargins="0"/>
  <rowBreaks count="1" manualBreakCount="1">
    <brk id="79" max="79" man="1"/>
  </rowBreaks>
  <ignoredErrors>
    <ignoredError sqref="CG26 W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"/>
  <sheetViews>
    <sheetView workbookViewId="0">
      <selection activeCell="K7" sqref="K7"/>
    </sheetView>
  </sheetViews>
  <sheetFormatPr defaultRowHeight="12.75"/>
  <cols>
    <col min="2" max="2" width="16" customWidth="1"/>
    <col min="3" max="6" width="10.85546875" customWidth="1"/>
  </cols>
  <sheetData>
    <row r="1" spans="2:11">
      <c r="B1" s="66"/>
    </row>
    <row r="3" spans="2:11">
      <c r="C3" s="76" t="s">
        <v>43</v>
      </c>
      <c r="D3" s="76" t="s">
        <v>55</v>
      </c>
      <c r="E3" s="77" t="s">
        <v>58</v>
      </c>
      <c r="F3" s="77" t="s">
        <v>61</v>
      </c>
      <c r="G3" s="77" t="s">
        <v>63</v>
      </c>
      <c r="H3" s="78" t="s">
        <v>66</v>
      </c>
      <c r="I3" s="78" t="s">
        <v>68</v>
      </c>
      <c r="J3" s="78" t="s">
        <v>69</v>
      </c>
      <c r="K3" s="78" t="s">
        <v>79</v>
      </c>
    </row>
    <row r="4" spans="2:11">
      <c r="B4" s="64" t="s">
        <v>39</v>
      </c>
      <c r="C4">
        <v>30406</v>
      </c>
      <c r="D4">
        <v>29621</v>
      </c>
      <c r="E4">
        <v>28294</v>
      </c>
      <c r="F4">
        <v>26846</v>
      </c>
      <c r="G4">
        <v>25808</v>
      </c>
      <c r="H4">
        <v>25241</v>
      </c>
      <c r="I4">
        <v>25332</v>
      </c>
      <c r="J4">
        <v>25628</v>
      </c>
      <c r="K4">
        <v>26346</v>
      </c>
    </row>
    <row r="5" spans="2:11">
      <c r="B5" s="64" t="s">
        <v>40</v>
      </c>
      <c r="C5">
        <v>4991</v>
      </c>
      <c r="D5">
        <v>4774</v>
      </c>
      <c r="E5">
        <v>4498</v>
      </c>
      <c r="F5">
        <v>4352</v>
      </c>
      <c r="G5">
        <v>4264</v>
      </c>
      <c r="H5">
        <v>4094</v>
      </c>
      <c r="I5">
        <v>4210</v>
      </c>
      <c r="J5">
        <v>4170</v>
      </c>
      <c r="K5">
        <v>4116</v>
      </c>
    </row>
    <row r="6" spans="2:11">
      <c r="B6" s="64" t="s">
        <v>41</v>
      </c>
      <c r="C6">
        <v>596</v>
      </c>
      <c r="D6">
        <v>597</v>
      </c>
      <c r="E6">
        <v>599</v>
      </c>
      <c r="F6">
        <v>627</v>
      </c>
      <c r="G6">
        <v>636</v>
      </c>
      <c r="H6">
        <v>634</v>
      </c>
      <c r="I6">
        <v>635</v>
      </c>
      <c r="J6">
        <v>634</v>
      </c>
      <c r="K6">
        <v>643</v>
      </c>
    </row>
    <row r="7" spans="2:11">
      <c r="B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Enrollment C&amp;L Table and Graph</vt:lpstr>
      <vt:lpstr>Data for Graph</vt:lpstr>
      <vt:lpstr>'Enrollment C&amp;L Table and Graph'!Print_Area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Degraff, Amanda [I RES]</dc:creator>
  <cp:lastModifiedBy>Andringa, Chris [I RES]</cp:lastModifiedBy>
  <cp:lastPrinted>2021-07-28T20:26:41Z</cp:lastPrinted>
  <dcterms:created xsi:type="dcterms:W3CDTF">1999-09-29T15:28:10Z</dcterms:created>
  <dcterms:modified xsi:type="dcterms:W3CDTF">2025-09-26T19:08:46Z</dcterms:modified>
</cp:coreProperties>
</file>