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kzunkel\Downloads\"/>
    </mc:Choice>
  </mc:AlternateContent>
  <bookViews>
    <workbookView xWindow="0" yWindow="0" windowWidth="22440" windowHeight="11610"/>
  </bookViews>
  <sheets>
    <sheet name="Employee by Gender &amp; Race" sheetId="1" r:id="rId1"/>
    <sheet name="Data for Chart" sheetId="2" r:id="rId2"/>
    <sheet name="e-Data RAW" sheetId="3" state="hidden" r:id="rId3"/>
  </sheets>
  <definedNames>
    <definedName name="_xlnm.Print_Area" localSheetId="0">'Employee by Gender &amp; Race'!$A$1:$K$62</definedName>
  </definedNames>
  <calcPr calcId="162913"/>
</workbook>
</file>

<file path=xl/calcChain.xml><?xml version="1.0" encoding="utf-8"?>
<calcChain xmlns="http://schemas.openxmlformats.org/spreadsheetml/2006/main">
  <c r="J14" i="1" l="1"/>
  <c r="J6" i="1"/>
  <c r="E19" i="1"/>
  <c r="G13" i="2" l="1"/>
  <c r="F13" i="2"/>
  <c r="E13" i="2"/>
  <c r="D13" i="2"/>
  <c r="C13" i="2"/>
  <c r="B13" i="2"/>
  <c r="K13" i="1" l="1"/>
  <c r="K12" i="1"/>
  <c r="K11" i="1"/>
  <c r="J10" i="1"/>
  <c r="I10" i="1"/>
  <c r="H10" i="1"/>
  <c r="G10" i="1"/>
  <c r="F10" i="1"/>
  <c r="E10" i="1"/>
  <c r="K9" i="1"/>
  <c r="K8" i="1"/>
  <c r="K7" i="1"/>
  <c r="I6" i="1"/>
  <c r="H6" i="1"/>
  <c r="G6" i="1"/>
  <c r="F6" i="1"/>
  <c r="E6" i="1"/>
  <c r="K17" i="1"/>
  <c r="K16" i="1"/>
  <c r="K15" i="1"/>
  <c r="E21" i="1"/>
  <c r="E20" i="1"/>
  <c r="F14" i="1"/>
  <c r="G14" i="1"/>
  <c r="H14" i="1"/>
  <c r="I14" i="1"/>
  <c r="E14" i="1"/>
  <c r="J21" i="1"/>
  <c r="I21" i="1"/>
  <c r="H21" i="1"/>
  <c r="G21" i="1"/>
  <c r="F21" i="1"/>
  <c r="F20" i="1"/>
  <c r="F19" i="1"/>
  <c r="G20" i="1"/>
  <c r="H20" i="1"/>
  <c r="I20" i="1"/>
  <c r="J20" i="1"/>
  <c r="G19" i="1"/>
  <c r="H19" i="1"/>
  <c r="I19" i="1"/>
  <c r="J19" i="1"/>
  <c r="C14" i="1"/>
  <c r="J18" i="1" l="1"/>
  <c r="H18" i="1"/>
  <c r="G18" i="1"/>
  <c r="K10" i="1"/>
  <c r="K14" i="1"/>
  <c r="I22" i="1"/>
  <c r="I18" i="1"/>
  <c r="K6" i="1"/>
  <c r="F18" i="1"/>
  <c r="E18" i="1"/>
  <c r="H22" i="1"/>
  <c r="F22" i="1"/>
  <c r="E22" i="1"/>
  <c r="G22" i="1"/>
  <c r="J22" i="1"/>
  <c r="C20" i="1"/>
  <c r="C19" i="1"/>
  <c r="C10" i="1"/>
  <c r="C6" i="1"/>
  <c r="K18" i="1" l="1"/>
  <c r="C18" i="1"/>
  <c r="C22" i="1"/>
  <c r="K21" i="1" l="1"/>
  <c r="K20" i="1" l="1"/>
  <c r="K19" i="1" l="1"/>
  <c r="K22" i="1" s="1"/>
</calcChain>
</file>

<file path=xl/sharedStrings.xml><?xml version="1.0" encoding="utf-8"?>
<sst xmlns="http://schemas.openxmlformats.org/spreadsheetml/2006/main" count="95" uniqueCount="70">
  <si>
    <t>Merit</t>
  </si>
  <si>
    <t>Contract</t>
  </si>
  <si>
    <t>Total</t>
  </si>
  <si>
    <t>Professional
&amp; Scientific</t>
  </si>
  <si>
    <t>Post Doctoral</t>
  </si>
  <si>
    <t>White</t>
  </si>
  <si>
    <t>Faculty</t>
  </si>
  <si>
    <t>White Men</t>
  </si>
  <si>
    <t>White Women</t>
  </si>
  <si>
    <t xml:space="preserve"> </t>
  </si>
  <si>
    <t xml:space="preserve"> October Payroll Headcount and Percent</t>
  </si>
  <si>
    <t>GENDER</t>
  </si>
  <si>
    <t xml:space="preserve">  White</t>
  </si>
  <si>
    <t>Employee Counts</t>
  </si>
  <si>
    <t>Calendar Year:</t>
  </si>
  <si>
    <t>2017</t>
  </si>
  <si>
    <t>Home Unit:</t>
  </si>
  <si>
    <t>All Units</t>
  </si>
  <si>
    <t>Month:</t>
  </si>
  <si>
    <t>Oct</t>
  </si>
  <si>
    <t>Home Department:</t>
  </si>
  <si>
    <t>All Departments</t>
  </si>
  <si>
    <t>Count Type:</t>
  </si>
  <si>
    <t>Headcount</t>
  </si>
  <si>
    <t>Grad Asst</t>
  </si>
  <si>
    <t>P &amp; S</t>
  </si>
  <si>
    <t>Pre/Post Doc</t>
  </si>
  <si>
    <t>Stdnt/Temp Hrly</t>
  </si>
  <si>
    <t>Female</t>
  </si>
  <si>
    <t>Male</t>
  </si>
  <si>
    <t>Race/Ethnicity</t>
  </si>
  <si>
    <t>American Indian or Alaska Native</t>
  </si>
  <si>
    <t>Asian</t>
  </si>
  <si>
    <t>Black or African American</t>
  </si>
  <si>
    <t>Hispanic</t>
  </si>
  <si>
    <t>Multiple</t>
  </si>
  <si>
    <t>Native Hawaiian or Pacific Islander</t>
  </si>
  <si>
    <t>PATH: e-Data --&gt; Employee Self-Serve Portal --&gt; Organizational Reports--&gt;</t>
  </si>
  <si>
    <t xml:space="preserve">           then select ROW for Race/ Ethnicity and Column for Employee Group and Gender</t>
  </si>
  <si>
    <t>WOMEN</t>
  </si>
  <si>
    <t>MEN</t>
  </si>
  <si>
    <t>GRAND TOTAL</t>
  </si>
  <si>
    <t>Graduate Assistants</t>
  </si>
  <si>
    <t xml:space="preserve">     Merit</t>
  </si>
  <si>
    <r>
      <t>Faculty Without Rank</t>
    </r>
    <r>
      <rPr>
        <vertAlign val="superscript"/>
        <sz val="10"/>
        <rFont val="Univers LT Std 45 Light"/>
        <family val="2"/>
      </rPr>
      <t>1</t>
    </r>
  </si>
  <si>
    <t>Faculty with Rank</t>
  </si>
  <si>
    <t>GENDER TOTAL</t>
  </si>
  <si>
    <t>Employee Race/Ethnicity &amp; Gender by Employment Type, 2019</t>
  </si>
  <si>
    <r>
      <t xml:space="preserve"> 3 </t>
    </r>
    <r>
      <rPr>
        <sz val="10"/>
        <rFont val="ITC Berkeley Oldstyle Std"/>
        <family val="1"/>
      </rPr>
      <t>Undeclared or Missing are employees who either did not report a binary gender or the data field was blank.</t>
    </r>
  </si>
  <si>
    <t xml:space="preserve">  Did not report Race/Ethnicty</t>
  </si>
  <si>
    <t>Did not report Race/Ethnicty</t>
  </si>
  <si>
    <t>Did Not Report Gender &amp; Undeclared or Missing Race/Ethnicity</t>
  </si>
  <si>
    <t>**2019 Data</t>
  </si>
  <si>
    <t>Grad Assists</t>
  </si>
  <si>
    <t>Last Updated 3/3/2020</t>
  </si>
  <si>
    <r>
      <t>Faculty &amp; Acad./Admin. with Rank</t>
    </r>
    <r>
      <rPr>
        <vertAlign val="superscript"/>
        <sz val="10"/>
        <rFont val="Univers LT Std 45 Light"/>
        <family val="2"/>
      </rPr>
      <t>1</t>
    </r>
  </si>
  <si>
    <r>
      <t xml:space="preserve"> 1 </t>
    </r>
    <r>
      <rPr>
        <sz val="10"/>
        <rFont val="ITC Berkeley Oldstyle Std"/>
        <family val="1"/>
      </rPr>
      <t>There are no Faculty without rank for Fall 2019, thus only Academic &amp; Administrative with rank are displayed. Faculty without rank</t>
    </r>
  </si>
  <si>
    <r>
      <rPr>
        <sz val="9"/>
        <rFont val="ITC Berkeley Oldstyle Std"/>
        <family val="1"/>
      </rPr>
      <t xml:space="preserve">   </t>
    </r>
    <r>
      <rPr>
        <sz val="10"/>
        <rFont val="ITC Berkeley Oldstyle Std"/>
        <family val="1"/>
      </rPr>
      <t xml:space="preserve"> are Visiting Scientists.</t>
    </r>
  </si>
  <si>
    <t>Did Not Report (Women)</t>
  </si>
  <si>
    <t>Did Not Report (Men)</t>
  </si>
  <si>
    <r>
      <t>UNDECLARED or MISSING GENDER</t>
    </r>
    <r>
      <rPr>
        <b/>
        <vertAlign val="superscript"/>
        <sz val="11"/>
        <rFont val="Univers LT Std 45 Light"/>
        <family val="2"/>
      </rPr>
      <t>3</t>
    </r>
  </si>
  <si>
    <t>White Men Undeclared/Missing (Missing Gender)</t>
  </si>
  <si>
    <t>Office of Institutional Research (Data Source: Workday HCM and Finance)</t>
  </si>
  <si>
    <r>
      <t xml:space="preserve">  Multicultural</t>
    </r>
    <r>
      <rPr>
        <vertAlign val="superscript"/>
        <sz val="10"/>
        <rFont val="Univers 55"/>
      </rPr>
      <t>2</t>
    </r>
  </si>
  <si>
    <r>
      <t xml:space="preserve">  Multicultural</t>
    </r>
    <r>
      <rPr>
        <vertAlign val="superscript"/>
        <sz val="10"/>
        <rFont val="Univers 55"/>
        <family val="2"/>
      </rPr>
      <t>2</t>
    </r>
  </si>
  <si>
    <r>
      <t>Multicultural</t>
    </r>
    <r>
      <rPr>
        <vertAlign val="superscript"/>
        <sz val="10"/>
        <rFont val="Univers 55"/>
      </rPr>
      <t>2</t>
    </r>
  </si>
  <si>
    <r>
      <t xml:space="preserve"> 2 </t>
    </r>
    <r>
      <rPr>
        <sz val="10"/>
        <rFont val="ITC Berkeley Oldstyle Std"/>
        <family val="1"/>
      </rPr>
      <t>Multicultural includes all non-white races and ethnicities and international employees.</t>
    </r>
  </si>
  <si>
    <t>Multicultural Women</t>
  </si>
  <si>
    <t>Multicultrual Men</t>
  </si>
  <si>
    <t>Multicultural Undeclared/Missing (Missing Gender)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</si>
</sst>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0.0%"/>
    <numFmt numFmtId="165" formatCode="??,??0"/>
  </numFmts>
  <fonts count="28">
    <font>
      <sz val="10"/>
      <name val="Univers 55"/>
    </font>
    <font>
      <sz val="7"/>
      <name val="Univers 55"/>
      <family val="2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55"/>
      <family val="2"/>
    </font>
    <font>
      <b/>
      <sz val="7"/>
      <name val="Univers 55"/>
      <family val="2"/>
    </font>
    <font>
      <sz val="8"/>
      <name val="Univers 55"/>
      <family val="2"/>
    </font>
    <font>
      <b/>
      <sz val="8"/>
      <name val="Univers 55"/>
      <family val="2"/>
    </font>
    <font>
      <b/>
      <sz val="8"/>
      <name val="Univers 45 Light"/>
      <family val="2"/>
    </font>
    <font>
      <sz val="10"/>
      <name val="Univers 55"/>
      <family val="2"/>
    </font>
    <font>
      <b/>
      <sz val="9"/>
      <name val="Univers 55"/>
      <family val="2"/>
    </font>
    <font>
      <b/>
      <sz val="12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0"/>
      <color rgb="FFC00000"/>
      <name val="Univers 55"/>
    </font>
    <font>
      <b/>
      <sz val="10"/>
      <name val="Univers LT Std 45 Light"/>
      <family val="2"/>
    </font>
    <font>
      <vertAlign val="superscript"/>
      <sz val="10"/>
      <name val="Univers LT Std 45 Light"/>
      <family val="2"/>
    </font>
    <font>
      <sz val="10"/>
      <name val="Univers LT Std 45 Light"/>
      <family val="2"/>
    </font>
    <font>
      <vertAlign val="superscript"/>
      <sz val="10"/>
      <name val="Univers 55"/>
      <family val="2"/>
    </font>
    <font>
      <vertAlign val="superscript"/>
      <sz val="10"/>
      <name val="Univers 55"/>
    </font>
    <font>
      <vertAlign val="superscript"/>
      <sz val="10"/>
      <name val="ITC Berkeley Oldstyle Std"/>
      <family val="1"/>
    </font>
    <font>
      <sz val="10"/>
      <name val="ITC Berkeley Oldstyle Std"/>
      <family val="1"/>
    </font>
    <font>
      <b/>
      <sz val="10"/>
      <name val="Univers 55"/>
    </font>
    <font>
      <b/>
      <sz val="8"/>
      <name val="Univers 55"/>
    </font>
    <font>
      <sz val="8"/>
      <name val="Univers 55"/>
    </font>
    <font>
      <b/>
      <sz val="9"/>
      <name val="Univers 55"/>
    </font>
    <font>
      <b/>
      <vertAlign val="superscript"/>
      <sz val="11"/>
      <name val="Univers LT Std 45 Light"/>
      <family val="2"/>
    </font>
    <font>
      <sz val="9"/>
      <name val="ITC Berkeley Oldstyle Std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FD2E2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165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/>
    <xf numFmtId="0" fontId="1" fillId="0" borderId="0" xfId="0" applyFont="1" applyFill="1" applyAlignment="1">
      <alignment vertical="center"/>
    </xf>
    <xf numFmtId="165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165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7" fillId="0" borderId="0" xfId="0" applyFont="1" applyFill="1" applyAlignment="1"/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/>
    <xf numFmtId="0" fontId="9" fillId="0" borderId="0" xfId="0" applyFont="1" applyBorder="1"/>
    <xf numFmtId="0" fontId="11" fillId="0" borderId="0" xfId="0" applyFont="1" applyAlignment="1">
      <alignment vertical="top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2" fillId="3" borderId="3" xfId="0" applyFont="1" applyFill="1" applyBorder="1" applyAlignment="1">
      <alignment horizontal="center" vertical="top"/>
    </xf>
    <xf numFmtId="0" fontId="12" fillId="3" borderId="3" xfId="0" applyFont="1" applyFill="1" applyBorder="1" applyAlignment="1">
      <alignment vertical="top"/>
    </xf>
    <xf numFmtId="0" fontId="0" fillId="0" borderId="6" xfId="0" applyBorder="1"/>
    <xf numFmtId="0" fontId="13" fillId="3" borderId="3" xfId="0" applyFont="1" applyFill="1" applyBorder="1" applyAlignment="1">
      <alignment vertical="top"/>
    </xf>
    <xf numFmtId="3" fontId="13" fillId="0" borderId="6" xfId="0" applyNumberFormat="1" applyFont="1" applyBorder="1" applyAlignment="1">
      <alignment horizontal="right" vertical="top"/>
    </xf>
    <xf numFmtId="0" fontId="12" fillId="0" borderId="2" xfId="0" applyFont="1" applyBorder="1" applyAlignment="1">
      <alignment vertical="top"/>
    </xf>
    <xf numFmtId="0" fontId="0" fillId="3" borderId="4" xfId="0" applyFill="1" applyBorder="1" applyAlignment="1"/>
    <xf numFmtId="0" fontId="0" fillId="0" borderId="5" xfId="0" applyBorder="1" applyAlignment="1"/>
    <xf numFmtId="165" fontId="10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15" fillId="0" borderId="0" xfId="0" applyFont="1" applyFill="1" applyBorder="1"/>
    <xf numFmtId="0" fontId="15" fillId="0" borderId="0" xfId="0" applyFont="1" applyFill="1" applyAlignment="1"/>
    <xf numFmtId="0" fontId="15" fillId="0" borderId="0" xfId="0" applyFont="1" applyFill="1" applyAlignment="1">
      <alignment vertical="center"/>
    </xf>
    <xf numFmtId="165" fontId="15" fillId="0" borderId="0" xfId="0" applyNumberFormat="1" applyFont="1" applyFill="1" applyAlignment="1">
      <alignment horizontal="center" vertical="center"/>
    </xf>
    <xf numFmtId="165" fontId="15" fillId="0" borderId="0" xfId="0" applyNumberFormat="1" applyFont="1" applyFill="1" applyAlignment="1">
      <alignment horizontal="center"/>
    </xf>
    <xf numFmtId="165" fontId="15" fillId="4" borderId="0" xfId="0" applyNumberFormat="1" applyFont="1" applyFill="1" applyAlignment="1">
      <alignment horizontal="center"/>
    </xf>
    <xf numFmtId="0" fontId="15" fillId="0" borderId="0" xfId="0" applyFont="1" applyFill="1" applyBorder="1" applyAlignment="1"/>
    <xf numFmtId="0" fontId="9" fillId="0" borderId="0" xfId="0" applyFont="1" applyFill="1" applyAlignment="1">
      <alignment vertical="top"/>
    </xf>
    <xf numFmtId="165" fontId="9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0" fontId="9" fillId="4" borderId="0" xfId="0" applyFont="1" applyFill="1" applyBorder="1" applyAlignment="1">
      <alignment vertical="top"/>
    </xf>
    <xf numFmtId="165" fontId="9" fillId="4" borderId="0" xfId="0" applyNumberFormat="1" applyFont="1" applyFill="1" applyBorder="1" applyAlignment="1">
      <alignment horizontal="center" vertical="top"/>
    </xf>
    <xf numFmtId="0" fontId="20" fillId="0" borderId="0" xfId="0" applyFont="1" applyAlignment="1"/>
    <xf numFmtId="0" fontId="21" fillId="0" borderId="0" xfId="0" applyFont="1" applyFill="1" applyAlignment="1">
      <alignment vertical="center"/>
    </xf>
    <xf numFmtId="0" fontId="20" fillId="0" borderId="0" xfId="0" applyFont="1" applyAlignment="1">
      <alignment horizontal="left"/>
    </xf>
    <xf numFmtId="0" fontId="3" fillId="0" borderId="0" xfId="0" applyFont="1" applyFill="1" applyBorder="1" applyAlignment="1">
      <alignment vertical="center"/>
    </xf>
    <xf numFmtId="165" fontId="15" fillId="0" borderId="0" xfId="0" applyNumberFormat="1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2" fillId="0" borderId="0" xfId="0" applyFont="1" applyBorder="1" applyAlignment="1"/>
    <xf numFmtId="0" fontId="3" fillId="0" borderId="0" xfId="0" applyFont="1" applyAlignment="1">
      <alignment vertical="center"/>
    </xf>
    <xf numFmtId="0" fontId="9" fillId="0" borderId="0" xfId="0" applyFont="1" applyFill="1" applyAlignment="1"/>
    <xf numFmtId="165" fontId="9" fillId="0" borderId="0" xfId="0" applyNumberFormat="1" applyFont="1" applyFill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0" fontId="9" fillId="4" borderId="0" xfId="0" applyFont="1" applyFill="1" applyAlignment="1"/>
    <xf numFmtId="165" fontId="9" fillId="4" borderId="0" xfId="0" applyNumberFormat="1" applyFont="1" applyFill="1" applyAlignment="1">
      <alignment horizontal="center"/>
    </xf>
    <xf numFmtId="165" fontId="15" fillId="4" borderId="0" xfId="0" applyNumberFormat="1" applyFont="1" applyFill="1" applyAlignment="1">
      <alignment horizontal="left"/>
    </xf>
    <xf numFmtId="165" fontId="9" fillId="4" borderId="0" xfId="0" applyNumberFormat="1" applyFont="1" applyFill="1" applyAlignment="1">
      <alignment horizontal="left"/>
    </xf>
    <xf numFmtId="165" fontId="9" fillId="4" borderId="0" xfId="0" applyNumberFormat="1" applyFont="1" applyFill="1" applyBorder="1" applyAlignment="1">
      <alignment horizontal="left" vertical="top"/>
    </xf>
    <xf numFmtId="165" fontId="9" fillId="0" borderId="0" xfId="0" applyNumberFormat="1" applyFont="1" applyFill="1" applyAlignment="1">
      <alignment horizontal="left"/>
    </xf>
    <xf numFmtId="165" fontId="9" fillId="0" borderId="0" xfId="0" applyNumberFormat="1" applyFont="1" applyFill="1" applyBorder="1" applyAlignment="1">
      <alignment horizontal="left" vertical="top"/>
    </xf>
    <xf numFmtId="49" fontId="15" fillId="0" borderId="0" xfId="0" applyNumberFormat="1" applyFont="1" applyFill="1" applyBorder="1" applyAlignment="1">
      <alignment horizontal="center" wrapText="1"/>
    </xf>
    <xf numFmtId="49" fontId="15" fillId="0" borderId="0" xfId="0" applyNumberFormat="1" applyFont="1" applyFill="1" applyAlignment="1">
      <alignment horizontal="center" wrapText="1"/>
    </xf>
    <xf numFmtId="49" fontId="15" fillId="0" borderId="0" xfId="0" applyNumberFormat="1" applyFont="1" applyFill="1" applyBorder="1" applyAlignment="1">
      <alignment horizontal="right" wrapText="1"/>
    </xf>
    <xf numFmtId="0" fontId="24" fillId="0" borderId="0" xfId="0" applyFont="1"/>
    <xf numFmtId="0" fontId="24" fillId="2" borderId="1" xfId="0" applyFont="1" applyFill="1" applyBorder="1" applyAlignment="1">
      <alignment vertical="center"/>
    </xf>
    <xf numFmtId="165" fontId="9" fillId="0" borderId="0" xfId="0" applyNumberFormat="1" applyFont="1" applyFill="1" applyAlignment="1">
      <alignment vertical="top"/>
    </xf>
    <xf numFmtId="0" fontId="9" fillId="4" borderId="0" xfId="0" applyFont="1" applyFill="1" applyBorder="1" applyAlignment="1">
      <alignment vertical="center"/>
    </xf>
    <xf numFmtId="165" fontId="9" fillId="4" borderId="0" xfId="0" applyNumberFormat="1" applyFont="1" applyFill="1" applyBorder="1" applyAlignment="1">
      <alignment horizontal="center" vertical="center"/>
    </xf>
    <xf numFmtId="165" fontId="9" fillId="4" borderId="0" xfId="0" applyNumberFormat="1" applyFont="1" applyFill="1" applyBorder="1" applyAlignment="1">
      <alignment horizontal="left" vertical="center"/>
    </xf>
    <xf numFmtId="165" fontId="15" fillId="4" borderId="0" xfId="0" applyNumberFormat="1" applyFont="1" applyFill="1" applyAlignment="1">
      <alignment horizontal="center" vertical="center"/>
    </xf>
    <xf numFmtId="165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5" fillId="0" borderId="1" xfId="0" applyFont="1" applyFill="1" applyBorder="1" applyAlignment="1">
      <alignment vertical="top"/>
    </xf>
    <xf numFmtId="165" fontId="15" fillId="0" borderId="1" xfId="0" applyNumberFormat="1" applyFont="1" applyFill="1" applyBorder="1" applyAlignment="1">
      <alignment horizontal="center" vertical="top"/>
    </xf>
    <xf numFmtId="165" fontId="15" fillId="0" borderId="1" xfId="0" applyNumberFormat="1" applyFont="1" applyFill="1" applyBorder="1" applyAlignment="1">
      <alignment horizontal="left" vertical="top"/>
    </xf>
    <xf numFmtId="0" fontId="9" fillId="4" borderId="7" xfId="0" applyFont="1" applyFill="1" applyBorder="1" applyAlignment="1">
      <alignment vertical="top"/>
    </xf>
    <xf numFmtId="165" fontId="9" fillId="4" borderId="7" xfId="0" applyNumberFormat="1" applyFont="1" applyFill="1" applyBorder="1" applyAlignment="1">
      <alignment horizontal="center" vertical="top"/>
    </xf>
    <xf numFmtId="165" fontId="9" fillId="4" borderId="7" xfId="0" applyNumberFormat="1" applyFont="1" applyFill="1" applyBorder="1" applyAlignment="1">
      <alignment horizontal="left" vertical="top"/>
    </xf>
    <xf numFmtId="0" fontId="15" fillId="0" borderId="0" xfId="0" applyFont="1" applyFill="1" applyBorder="1" applyAlignment="1">
      <alignment vertical="top"/>
    </xf>
    <xf numFmtId="165" fontId="15" fillId="0" borderId="0" xfId="0" applyNumberFormat="1" applyFont="1" applyFill="1" applyBorder="1" applyAlignment="1">
      <alignment horizontal="center"/>
    </xf>
    <xf numFmtId="165" fontId="15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left" vertical="center"/>
    </xf>
    <xf numFmtId="165" fontId="9" fillId="0" borderId="0" xfId="0" applyNumberFormat="1" applyFont="1" applyFill="1" applyAlignment="1">
      <alignment horizontal="center" vertical="center"/>
    </xf>
    <xf numFmtId="165" fontId="15" fillId="4" borderId="0" xfId="0" applyNumberFormat="1" applyFont="1" applyFill="1" applyBorder="1" applyAlignment="1">
      <alignment horizontal="center" vertical="center"/>
    </xf>
    <xf numFmtId="165" fontId="9" fillId="4" borderId="7" xfId="0" applyNumberFormat="1" applyFont="1" applyFill="1" applyBorder="1" applyAlignment="1">
      <alignment horizontal="center" vertical="center"/>
    </xf>
    <xf numFmtId="165" fontId="15" fillId="4" borderId="7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65" fontId="15" fillId="0" borderId="0" xfId="0" applyNumberFormat="1" applyFont="1" applyFill="1" applyBorder="1" applyAlignment="1"/>
    <xf numFmtId="0" fontId="24" fillId="2" borderId="0" xfId="0" applyFont="1" applyFill="1" applyBorder="1" applyAlignment="1">
      <alignment vertical="center"/>
    </xf>
    <xf numFmtId="0" fontId="24" fillId="0" borderId="0" xfId="0" applyFont="1" applyBorder="1"/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/>
    <xf numFmtId="0" fontId="24" fillId="0" borderId="8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0" fontId="24" fillId="2" borderId="8" xfId="0" applyFont="1" applyFill="1" applyBorder="1" applyAlignment="1">
      <alignment vertical="center"/>
    </xf>
    <xf numFmtId="0" fontId="22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23" fillId="0" borderId="8" xfId="0" applyFont="1" applyFill="1" applyBorder="1" applyAlignment="1">
      <alignment vertical="center" wrapText="1"/>
    </xf>
    <xf numFmtId="0" fontId="23" fillId="2" borderId="0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23" fillId="2" borderId="8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5" fillId="4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vertical="top"/>
    </xf>
    <xf numFmtId="165" fontId="15" fillId="4" borderId="0" xfId="0" applyNumberFormat="1" applyFont="1" applyFill="1" applyAlignment="1">
      <alignment horizontal="left" vertical="center"/>
    </xf>
    <xf numFmtId="0" fontId="20" fillId="0" borderId="0" xfId="0" applyFont="1" applyAlignment="1">
      <alignment vertical="top"/>
    </xf>
    <xf numFmtId="0" fontId="21" fillId="0" borderId="0" xfId="0" applyFont="1" applyFill="1" applyAlignment="1">
      <alignment vertical="top"/>
    </xf>
    <xf numFmtId="0" fontId="17" fillId="0" borderId="0" xfId="0" applyFont="1" applyFill="1" applyAlignment="1">
      <alignment vertical="center"/>
    </xf>
    <xf numFmtId="0" fontId="21" fillId="0" borderId="0" xfId="0" applyFont="1" applyAlignment="1"/>
    <xf numFmtId="0" fontId="1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E6E6E6"/>
      <color rgb="FFB6B6B6"/>
      <color rgb="FFE0E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Univers 55" pitchFamily="34" charset="0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  <a:latin typeface="Univers 45 Light" pitchFamily="34" charset="0"/>
              </a:rPr>
              <a:t>Employee by Race/ Ethnicity, Gender, &amp; Employment Type,</a:t>
            </a:r>
            <a:r>
              <a:rPr lang="en-US" sz="1200" b="1" baseline="0">
                <a:solidFill>
                  <a:schemeClr val="tx1"/>
                </a:solidFill>
                <a:latin typeface="Univers 45 Light" pitchFamily="34" charset="0"/>
              </a:rPr>
              <a:t> 2019</a:t>
            </a:r>
            <a:endParaRPr lang="en-US" sz="1200" b="1">
              <a:solidFill>
                <a:schemeClr val="tx1"/>
              </a:solidFill>
              <a:latin typeface="Univers 45 Light" pitchFamily="34" charset="0"/>
            </a:endParaRPr>
          </a:p>
        </c:rich>
      </c:tx>
      <c:layout>
        <c:manualLayout>
          <c:xMode val="edge"/>
          <c:yMode val="edge"/>
          <c:x val="0.2007768517110812"/>
          <c:y val="2.5738009774153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Univers 55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350277283903607"/>
          <c:y val="0.12974404931350589"/>
          <c:w val="0.87499198864661354"/>
          <c:h val="0.783510338239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Chart'!$A$4</c:f>
              <c:strCache>
                <c:ptCount val="1"/>
                <c:pt idx="0">
                  <c:v>Multicultural Women</c:v>
                </c:pt>
              </c:strCache>
            </c:strRef>
          </c:tx>
          <c:spPr>
            <a:pattFill prst="pct60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'Data for Chart'!$B$3:$G$3</c:f>
              <c:strCache>
                <c:ptCount val="6"/>
                <c:pt idx="0">
                  <c:v>Faculty</c:v>
                </c:pt>
                <c:pt idx="1">
                  <c:v>P &amp; S</c:v>
                </c:pt>
                <c:pt idx="2">
                  <c:v>Contract</c:v>
                </c:pt>
                <c:pt idx="3">
                  <c:v>Merit</c:v>
                </c:pt>
                <c:pt idx="4">
                  <c:v>Post Doctoral</c:v>
                </c:pt>
                <c:pt idx="5">
                  <c:v>Grad Assists</c:v>
                </c:pt>
              </c:strCache>
            </c:strRef>
          </c:cat>
          <c:val>
            <c:numRef>
              <c:f>'Data for Chart'!$B$4:$G$4</c:f>
              <c:numCache>
                <c:formatCode>General</c:formatCode>
                <c:ptCount val="6"/>
                <c:pt idx="0">
                  <c:v>162</c:v>
                </c:pt>
                <c:pt idx="1">
                  <c:v>212</c:v>
                </c:pt>
                <c:pt idx="2">
                  <c:v>3</c:v>
                </c:pt>
                <c:pt idx="3">
                  <c:v>61</c:v>
                </c:pt>
                <c:pt idx="4">
                  <c:v>45</c:v>
                </c:pt>
                <c:pt idx="5">
                  <c:v>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C1-4CDA-AA85-E90F7916CD49}"/>
            </c:ext>
          </c:extLst>
        </c:ser>
        <c:ser>
          <c:idx val="1"/>
          <c:order val="1"/>
          <c:tx>
            <c:strRef>
              <c:f>'Data for Chart'!$A$5</c:f>
              <c:strCache>
                <c:ptCount val="1"/>
                <c:pt idx="0">
                  <c:v>White Women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for Chart'!$B$3:$G$3</c:f>
              <c:strCache>
                <c:ptCount val="6"/>
                <c:pt idx="0">
                  <c:v>Faculty</c:v>
                </c:pt>
                <c:pt idx="1">
                  <c:v>P &amp; S</c:v>
                </c:pt>
                <c:pt idx="2">
                  <c:v>Contract</c:v>
                </c:pt>
                <c:pt idx="3">
                  <c:v>Merit</c:v>
                </c:pt>
                <c:pt idx="4">
                  <c:v>Post Doctoral</c:v>
                </c:pt>
                <c:pt idx="5">
                  <c:v>Grad Assists</c:v>
                </c:pt>
              </c:strCache>
            </c:strRef>
          </c:cat>
          <c:val>
            <c:numRef>
              <c:f>'Data for Chart'!$B$5:$G$5</c:f>
              <c:numCache>
                <c:formatCode>General</c:formatCode>
                <c:ptCount val="6"/>
                <c:pt idx="0">
                  <c:v>603</c:v>
                </c:pt>
                <c:pt idx="1">
                  <c:v>1637</c:v>
                </c:pt>
                <c:pt idx="2">
                  <c:v>22</c:v>
                </c:pt>
                <c:pt idx="3">
                  <c:v>671</c:v>
                </c:pt>
                <c:pt idx="4">
                  <c:v>67</c:v>
                </c:pt>
                <c:pt idx="5">
                  <c:v>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C1-4CDA-AA85-E90F7916CD49}"/>
            </c:ext>
          </c:extLst>
        </c:ser>
        <c:ser>
          <c:idx val="2"/>
          <c:order val="2"/>
          <c:tx>
            <c:strRef>
              <c:f>'Data for Chart'!$A$6</c:f>
              <c:strCache>
                <c:ptCount val="1"/>
                <c:pt idx="0">
                  <c:v>Did Not Report (Women)</c:v>
                </c:pt>
              </c:strCache>
            </c:strRef>
          </c:tx>
          <c:spPr>
            <a:pattFill prst="pct70">
              <a:fgClr>
                <a:srgbClr val="FF000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'Data for Chart'!$B$3:$G$3</c:f>
              <c:strCache>
                <c:ptCount val="6"/>
                <c:pt idx="0">
                  <c:v>Faculty</c:v>
                </c:pt>
                <c:pt idx="1">
                  <c:v>P &amp; S</c:v>
                </c:pt>
                <c:pt idx="2">
                  <c:v>Contract</c:v>
                </c:pt>
                <c:pt idx="3">
                  <c:v>Merit</c:v>
                </c:pt>
                <c:pt idx="4">
                  <c:v>Post Doctoral</c:v>
                </c:pt>
                <c:pt idx="5">
                  <c:v>Grad Assists</c:v>
                </c:pt>
              </c:strCache>
            </c:strRef>
          </c:cat>
          <c:val>
            <c:numRef>
              <c:f>'Data for Chart'!$B$6:$G$6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C1-4CDA-AA85-E90F7916CD49}"/>
            </c:ext>
          </c:extLst>
        </c:ser>
        <c:ser>
          <c:idx val="3"/>
          <c:order val="3"/>
          <c:tx>
            <c:strRef>
              <c:f>'Data for Chart'!$A$7</c:f>
              <c:strCache>
                <c:ptCount val="1"/>
                <c:pt idx="0">
                  <c:v>Multicultrual Men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'Data for Chart'!$B$3:$G$3</c:f>
              <c:strCache>
                <c:ptCount val="6"/>
                <c:pt idx="0">
                  <c:v>Faculty</c:v>
                </c:pt>
                <c:pt idx="1">
                  <c:v>P &amp; S</c:v>
                </c:pt>
                <c:pt idx="2">
                  <c:v>Contract</c:v>
                </c:pt>
                <c:pt idx="3">
                  <c:v>Merit</c:v>
                </c:pt>
                <c:pt idx="4">
                  <c:v>Post Doctoral</c:v>
                </c:pt>
                <c:pt idx="5">
                  <c:v>Grad Assists</c:v>
                </c:pt>
              </c:strCache>
            </c:strRef>
          </c:cat>
          <c:val>
            <c:numRef>
              <c:f>'Data for Chart'!$B$7:$G$7</c:f>
              <c:numCache>
                <c:formatCode>General</c:formatCode>
                <c:ptCount val="6"/>
                <c:pt idx="0">
                  <c:v>307</c:v>
                </c:pt>
                <c:pt idx="1">
                  <c:v>195</c:v>
                </c:pt>
                <c:pt idx="2">
                  <c:v>14</c:v>
                </c:pt>
                <c:pt idx="3">
                  <c:v>50</c:v>
                </c:pt>
                <c:pt idx="4">
                  <c:v>93</c:v>
                </c:pt>
                <c:pt idx="5">
                  <c:v>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C1-4CDA-AA85-E90F7916CD49}"/>
            </c:ext>
          </c:extLst>
        </c:ser>
        <c:ser>
          <c:idx val="4"/>
          <c:order val="4"/>
          <c:tx>
            <c:strRef>
              <c:f>'Data for Chart'!$A$8</c:f>
              <c:strCache>
                <c:ptCount val="1"/>
                <c:pt idx="0">
                  <c:v>White Men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'Data for Chart'!$B$3:$G$3</c:f>
              <c:strCache>
                <c:ptCount val="6"/>
                <c:pt idx="0">
                  <c:v>Faculty</c:v>
                </c:pt>
                <c:pt idx="1">
                  <c:v>P &amp; S</c:v>
                </c:pt>
                <c:pt idx="2">
                  <c:v>Contract</c:v>
                </c:pt>
                <c:pt idx="3">
                  <c:v>Merit</c:v>
                </c:pt>
                <c:pt idx="4">
                  <c:v>Post Doctoral</c:v>
                </c:pt>
                <c:pt idx="5">
                  <c:v>Grad Assists</c:v>
                </c:pt>
              </c:strCache>
            </c:strRef>
          </c:cat>
          <c:val>
            <c:numRef>
              <c:f>'Data for Chart'!$B$8:$G$8</c:f>
              <c:numCache>
                <c:formatCode>General</c:formatCode>
                <c:ptCount val="6"/>
                <c:pt idx="0">
                  <c:v>837</c:v>
                </c:pt>
                <c:pt idx="1">
                  <c:v>1156</c:v>
                </c:pt>
                <c:pt idx="2">
                  <c:v>60</c:v>
                </c:pt>
                <c:pt idx="3">
                  <c:v>542</c:v>
                </c:pt>
                <c:pt idx="4">
                  <c:v>68</c:v>
                </c:pt>
                <c:pt idx="5">
                  <c:v>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DB-4F0C-B55C-2748806C4FC3}"/>
            </c:ext>
          </c:extLst>
        </c:ser>
        <c:ser>
          <c:idx val="5"/>
          <c:order val="5"/>
          <c:tx>
            <c:strRef>
              <c:f>'Data for Chart'!$A$9</c:f>
              <c:strCache>
                <c:ptCount val="1"/>
                <c:pt idx="0">
                  <c:v>Did Not Report (Men)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'Data for Chart'!$B$3:$G$3</c:f>
              <c:strCache>
                <c:ptCount val="6"/>
                <c:pt idx="0">
                  <c:v>Faculty</c:v>
                </c:pt>
                <c:pt idx="1">
                  <c:v>P &amp; S</c:v>
                </c:pt>
                <c:pt idx="2">
                  <c:v>Contract</c:v>
                </c:pt>
                <c:pt idx="3">
                  <c:v>Merit</c:v>
                </c:pt>
                <c:pt idx="4">
                  <c:v>Post Doctoral</c:v>
                </c:pt>
                <c:pt idx="5">
                  <c:v>Grad Assists</c:v>
                </c:pt>
              </c:strCache>
            </c:strRef>
          </c:cat>
          <c:val>
            <c:numRef>
              <c:f>'Data for Chart'!$B$9:$G$9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DB-4F0C-B55C-2748806C4FC3}"/>
            </c:ext>
          </c:extLst>
        </c:ser>
        <c:ser>
          <c:idx val="6"/>
          <c:order val="6"/>
          <c:tx>
            <c:strRef>
              <c:f>'Data for Chart'!$A$10</c:f>
              <c:strCache>
                <c:ptCount val="1"/>
                <c:pt idx="0">
                  <c:v>Multicultural Undeclared/Missing (Missing Gender)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for Chart'!$B$3:$G$3</c:f>
              <c:strCache>
                <c:ptCount val="6"/>
                <c:pt idx="0">
                  <c:v>Faculty</c:v>
                </c:pt>
                <c:pt idx="1">
                  <c:v>P &amp; S</c:v>
                </c:pt>
                <c:pt idx="2">
                  <c:v>Contract</c:v>
                </c:pt>
                <c:pt idx="3">
                  <c:v>Merit</c:v>
                </c:pt>
                <c:pt idx="4">
                  <c:v>Post Doctoral</c:v>
                </c:pt>
                <c:pt idx="5">
                  <c:v>Grad Assists</c:v>
                </c:pt>
              </c:strCache>
            </c:strRef>
          </c:cat>
          <c:val>
            <c:numRef>
              <c:f>'Data for Chart'!$B$10:$G$10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DB-4F0C-B55C-2748806C4FC3}"/>
            </c:ext>
          </c:extLst>
        </c:ser>
        <c:ser>
          <c:idx val="7"/>
          <c:order val="7"/>
          <c:tx>
            <c:strRef>
              <c:f>'Data for Chart'!$A$11</c:f>
              <c:strCache>
                <c:ptCount val="1"/>
                <c:pt idx="0">
                  <c:v>White Men Undeclared/Missing (Missing Gender)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for Chart'!$B$3:$G$3</c:f>
              <c:strCache>
                <c:ptCount val="6"/>
                <c:pt idx="0">
                  <c:v>Faculty</c:v>
                </c:pt>
                <c:pt idx="1">
                  <c:v>P &amp; S</c:v>
                </c:pt>
                <c:pt idx="2">
                  <c:v>Contract</c:v>
                </c:pt>
                <c:pt idx="3">
                  <c:v>Merit</c:v>
                </c:pt>
                <c:pt idx="4">
                  <c:v>Post Doctoral</c:v>
                </c:pt>
                <c:pt idx="5">
                  <c:v>Grad Assists</c:v>
                </c:pt>
              </c:strCache>
            </c:strRef>
          </c:cat>
          <c:val>
            <c:numRef>
              <c:f>'Data for Chart'!$B$11:$G$11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DB-4F0C-B55C-2748806C4FC3}"/>
            </c:ext>
          </c:extLst>
        </c:ser>
        <c:ser>
          <c:idx val="8"/>
          <c:order val="8"/>
          <c:tx>
            <c:strRef>
              <c:f>'Data for Chart'!$A$12</c:f>
              <c:strCache>
                <c:ptCount val="1"/>
                <c:pt idx="0">
                  <c:v>Did Not Report Gender &amp; Undeclared or Missing Race/Ethnicity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for Chart'!$B$3:$G$3</c:f>
              <c:strCache>
                <c:ptCount val="6"/>
                <c:pt idx="0">
                  <c:v>Faculty</c:v>
                </c:pt>
                <c:pt idx="1">
                  <c:v>P &amp; S</c:v>
                </c:pt>
                <c:pt idx="2">
                  <c:v>Contract</c:v>
                </c:pt>
                <c:pt idx="3">
                  <c:v>Merit</c:v>
                </c:pt>
                <c:pt idx="4">
                  <c:v>Post Doctoral</c:v>
                </c:pt>
                <c:pt idx="5">
                  <c:v>Grad Assists</c:v>
                </c:pt>
              </c:strCache>
            </c:strRef>
          </c:cat>
          <c:val>
            <c:numRef>
              <c:f>'Data for Chart'!$B$12:$G$12</c:f>
              <c:numCache>
                <c:formatCode>General</c:formatCode>
                <c:ptCount val="6"/>
                <c:pt idx="0">
                  <c:v>0</c:v>
                </c:pt>
                <c:pt idx="1">
                  <c:v>7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DB-4F0C-B55C-2748806C4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59508512"/>
        <c:axId val="359508904"/>
      </c:barChart>
      <c:catAx>
        <c:axId val="35950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Univers 55" pitchFamily="34" charset="0"/>
                <a:ea typeface="+mn-ea"/>
                <a:cs typeface="+mn-cs"/>
              </a:defRPr>
            </a:pPr>
            <a:endParaRPr lang="en-US"/>
          </a:p>
        </c:txPr>
        <c:crossAx val="359508904"/>
        <c:crosses val="autoZero"/>
        <c:auto val="1"/>
        <c:lblAlgn val="ctr"/>
        <c:lblOffset val="100"/>
        <c:noMultiLvlLbl val="0"/>
      </c:catAx>
      <c:valAx>
        <c:axId val="359508904"/>
        <c:scaling>
          <c:orientation val="minMax"/>
          <c:max val="17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Univers 55" pitchFamily="34" charset="0"/>
                <a:ea typeface="+mn-ea"/>
                <a:cs typeface="+mn-cs"/>
              </a:defRPr>
            </a:pPr>
            <a:endParaRPr lang="en-US"/>
          </a:p>
        </c:txPr>
        <c:crossAx val="359508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655378227585317"/>
          <c:y val="9.5540332371564507E-2"/>
          <c:w val="0.32344621772414689"/>
          <c:h val="0.4036607012309329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Univers 55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Univers 45 Light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7747</xdr:colOff>
      <xdr:row>0</xdr:row>
      <xdr:rowOff>60842</xdr:rowOff>
    </xdr:from>
    <xdr:to>
      <xdr:col>10</xdr:col>
      <xdr:colOff>944562</xdr:colOff>
      <xdr:row>0</xdr:row>
      <xdr:rowOff>189043</xdr:rowOff>
    </xdr:to>
    <xdr:grpSp>
      <xdr:nvGrpSpPr>
        <xdr:cNvPr id="2" name="Group 1"/>
        <xdr:cNvGrpSpPr/>
      </xdr:nvGrpSpPr>
      <xdr:grpSpPr>
        <a:xfrm>
          <a:off x="7747" y="60842"/>
          <a:ext cx="8555757" cy="128201"/>
          <a:chOff x="7747" y="60842"/>
          <a:chExt cx="8199628" cy="128201"/>
        </a:xfrm>
      </xdr:grpSpPr>
      <xdr:pic>
        <xdr:nvPicPr>
          <xdr:cNvPr id="1036" name="Picture 1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52360" y="60842"/>
            <a:ext cx="1037263" cy="89741"/>
          </a:xfrm>
          <a:prstGeom prst="rect">
            <a:avLst/>
          </a:prstGeom>
          <a:noFill/>
        </xdr:spPr>
      </xdr:pic>
      <xdr:sp macro="" textlink="">
        <xdr:nvSpPr>
          <xdr:cNvPr id="1037" name="Line 13"/>
          <xdr:cNvSpPr>
            <a:spLocks noChangeAspect="1" noChangeShapeType="1"/>
          </xdr:cNvSpPr>
        </xdr:nvSpPr>
        <xdr:spPr bwMode="auto">
          <a:xfrm>
            <a:off x="7747" y="189043"/>
            <a:ext cx="8199628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25977</xdr:colOff>
      <xdr:row>27</xdr:row>
      <xdr:rowOff>138544</xdr:rowOff>
    </xdr:from>
    <xdr:to>
      <xdr:col>10</xdr:col>
      <xdr:colOff>692726</xdr:colOff>
      <xdr:row>60</xdr:row>
      <xdr:rowOff>3174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727363</xdr:colOff>
      <xdr:row>31</xdr:row>
      <xdr:rowOff>77932</xdr:rowOff>
    </xdr:from>
    <xdr:to>
      <xdr:col>1</xdr:col>
      <xdr:colOff>1861704</xdr:colOff>
      <xdr:row>56</xdr:row>
      <xdr:rowOff>17318</xdr:rowOff>
    </xdr:to>
    <xdr:sp macro="" textlink="">
      <xdr:nvSpPr>
        <xdr:cNvPr id="5" name="Rectangle 4"/>
        <xdr:cNvSpPr/>
      </xdr:nvSpPr>
      <xdr:spPr bwMode="auto">
        <a:xfrm>
          <a:off x="839931" y="6130637"/>
          <a:ext cx="1134341" cy="4052454"/>
        </a:xfrm>
        <a:prstGeom prst="rect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1865046</xdr:colOff>
      <xdr:row>31</xdr:row>
      <xdr:rowOff>80407</xdr:rowOff>
    </xdr:from>
    <xdr:to>
      <xdr:col>4</xdr:col>
      <xdr:colOff>839933</xdr:colOff>
      <xdr:row>56</xdr:row>
      <xdr:rowOff>17318</xdr:rowOff>
    </xdr:to>
    <xdr:sp macro="" textlink="">
      <xdr:nvSpPr>
        <xdr:cNvPr id="17" name="Rectangle 16"/>
        <xdr:cNvSpPr/>
      </xdr:nvSpPr>
      <xdr:spPr bwMode="auto">
        <a:xfrm>
          <a:off x="1977614" y="6133112"/>
          <a:ext cx="1234910" cy="4049979"/>
        </a:xfrm>
        <a:prstGeom prst="rect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839933</xdr:colOff>
      <xdr:row>31</xdr:row>
      <xdr:rowOff>78799</xdr:rowOff>
    </xdr:from>
    <xdr:to>
      <xdr:col>6</xdr:col>
      <xdr:colOff>112569</xdr:colOff>
      <xdr:row>56</xdr:row>
      <xdr:rowOff>17319</xdr:rowOff>
    </xdr:to>
    <xdr:sp macro="" textlink="">
      <xdr:nvSpPr>
        <xdr:cNvPr id="18" name="Rectangle 17"/>
        <xdr:cNvSpPr/>
      </xdr:nvSpPr>
      <xdr:spPr bwMode="auto">
        <a:xfrm>
          <a:off x="3212524" y="6131504"/>
          <a:ext cx="1177636" cy="4051588"/>
        </a:xfrm>
        <a:prstGeom prst="rect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112568</xdr:colOff>
      <xdr:row>31</xdr:row>
      <xdr:rowOff>80211</xdr:rowOff>
    </xdr:from>
    <xdr:to>
      <xdr:col>7</xdr:col>
      <xdr:colOff>528205</xdr:colOff>
      <xdr:row>56</xdr:row>
      <xdr:rowOff>17318</xdr:rowOff>
    </xdr:to>
    <xdr:sp macro="" textlink="">
      <xdr:nvSpPr>
        <xdr:cNvPr id="19" name="Rectangle 18"/>
        <xdr:cNvSpPr/>
      </xdr:nvSpPr>
      <xdr:spPr bwMode="auto">
        <a:xfrm>
          <a:off x="4390159" y="6132916"/>
          <a:ext cx="1134341" cy="4050175"/>
        </a:xfrm>
        <a:prstGeom prst="rect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528206</xdr:colOff>
      <xdr:row>43</xdr:row>
      <xdr:rowOff>121227</xdr:rowOff>
    </xdr:from>
    <xdr:to>
      <xdr:col>9</xdr:col>
      <xdr:colOff>121227</xdr:colOff>
      <xdr:row>56</xdr:row>
      <xdr:rowOff>17318</xdr:rowOff>
    </xdr:to>
    <xdr:sp macro="" textlink="">
      <xdr:nvSpPr>
        <xdr:cNvPr id="20" name="Rectangle 19"/>
        <xdr:cNvSpPr/>
      </xdr:nvSpPr>
      <xdr:spPr bwMode="auto">
        <a:xfrm>
          <a:off x="5758297" y="8093363"/>
          <a:ext cx="1267112" cy="1997364"/>
        </a:xfrm>
        <a:prstGeom prst="rect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121228</xdr:colOff>
      <xdr:row>43</xdr:row>
      <xdr:rowOff>121227</xdr:rowOff>
    </xdr:from>
    <xdr:to>
      <xdr:col>10</xdr:col>
      <xdr:colOff>519984</xdr:colOff>
      <xdr:row>56</xdr:row>
      <xdr:rowOff>17318</xdr:rowOff>
    </xdr:to>
    <xdr:sp macro="" textlink="">
      <xdr:nvSpPr>
        <xdr:cNvPr id="21" name="Rectangle 20"/>
        <xdr:cNvSpPr/>
      </xdr:nvSpPr>
      <xdr:spPr bwMode="auto">
        <a:xfrm>
          <a:off x="7025410" y="8093363"/>
          <a:ext cx="1322392" cy="1997364"/>
        </a:xfrm>
        <a:prstGeom prst="rect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0.41279</cdr:x>
      <cdr:y>0.93311</cdr:y>
    </cdr:from>
    <cdr:to>
      <cdr:x>0.62087</cdr:x>
      <cdr:y>0.97572</cdr:y>
    </cdr:to>
    <cdr:sp macro="" textlink="">
      <cdr:nvSpPr>
        <cdr:cNvPr id="2" name="TextBox 7"/>
        <cdr:cNvSpPr txBox="1"/>
      </cdr:nvSpPr>
      <cdr:spPr>
        <a:xfrm xmlns:a="http://schemas.openxmlformats.org/drawingml/2006/main">
          <a:off x="3220157" y="4818035"/>
          <a:ext cx="1623227" cy="22001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 baseline="0">
              <a:latin typeface="+mn-lt"/>
            </a:rPr>
            <a:t>EMPLOYEE TYPE</a:t>
          </a:r>
        </a:p>
      </cdr:txBody>
    </cdr:sp>
  </cdr:relSizeAnchor>
  <cdr:relSizeAnchor xmlns:cdr="http://schemas.openxmlformats.org/drawingml/2006/chartDrawing">
    <cdr:from>
      <cdr:x>0.0139</cdr:x>
      <cdr:y>0.14133</cdr:y>
    </cdr:from>
    <cdr:to>
      <cdr:x>0.04473</cdr:x>
      <cdr:y>0.84278</cdr:y>
    </cdr:to>
    <cdr:sp macro="" textlink="">
      <cdr:nvSpPr>
        <cdr:cNvPr id="3" name="TextBox 7"/>
        <cdr:cNvSpPr txBox="1"/>
      </cdr:nvSpPr>
      <cdr:spPr>
        <a:xfrm xmlns:a="http://schemas.openxmlformats.org/drawingml/2006/main" rot="16200000">
          <a:off x="-1693686" y="2576789"/>
          <a:ext cx="3844790" cy="24053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 baseline="0">
              <a:latin typeface="+mn-lt"/>
            </a:rPr>
            <a:t>EMPLOYEE  RACE/ETHNICITY  &amp; GENDER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2"/>
  <sheetViews>
    <sheetView showGridLines="0" tabSelected="1" zoomScale="120" zoomScaleNormal="120" zoomScaleSheetLayoutView="110" workbookViewId="0">
      <selection activeCell="B7" sqref="B7"/>
    </sheetView>
  </sheetViews>
  <sheetFormatPr defaultColWidth="11.453125" defaultRowHeight="12.5"/>
  <cols>
    <col min="1" max="1" width="1.7265625" style="9" customWidth="1"/>
    <col min="2" max="2" width="33.81640625" style="9" customWidth="1"/>
    <col min="3" max="4" width="10.81640625" style="9" hidden="1" customWidth="1"/>
    <col min="5" max="6" width="14.26953125" style="10" customWidth="1"/>
    <col min="7" max="7" width="10.7265625" style="10" customWidth="1"/>
    <col min="8" max="8" width="13.1796875" style="10" customWidth="1"/>
    <col min="9" max="9" width="10.7265625" style="11" customWidth="1"/>
    <col min="10" max="10" width="13.1796875" style="11" customWidth="1"/>
    <col min="11" max="11" width="10.7265625" style="9" customWidth="1"/>
    <col min="12" max="16384" width="11.453125" style="9"/>
  </cols>
  <sheetData>
    <row r="1" spans="1:84" s="15" customFormat="1" ht="15" customHeight="1">
      <c r="A1" s="15" t="s">
        <v>9</v>
      </c>
    </row>
    <row r="2" spans="1:84" s="30" customFormat="1" ht="24" customHeight="1">
      <c r="A2" s="50" t="s">
        <v>47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</row>
    <row r="3" spans="1:84" s="31" customFormat="1" ht="15" customHeight="1">
      <c r="A3" s="51" t="s">
        <v>10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</row>
    <row r="4" spans="1:84" s="32" customFormat="1" ht="51" customHeight="1">
      <c r="A4" s="38" t="s">
        <v>11</v>
      </c>
      <c r="B4" s="38"/>
      <c r="C4" s="62" t="s">
        <v>45</v>
      </c>
      <c r="D4" s="62" t="s">
        <v>44</v>
      </c>
      <c r="E4" s="62" t="s">
        <v>55</v>
      </c>
      <c r="F4" s="62" t="s">
        <v>3</v>
      </c>
      <c r="G4" s="64" t="s">
        <v>1</v>
      </c>
      <c r="H4" s="62" t="s">
        <v>43</v>
      </c>
      <c r="I4" s="63" t="s">
        <v>4</v>
      </c>
      <c r="J4" s="62" t="s">
        <v>42</v>
      </c>
      <c r="K4" s="62" t="s">
        <v>2</v>
      </c>
    </row>
    <row r="5" spans="1:84" s="3" customFormat="1" ht="2.15" customHeight="1">
      <c r="A5" s="28"/>
      <c r="B5" s="28"/>
      <c r="C5" s="27"/>
      <c r="D5" s="27"/>
      <c r="E5" s="27"/>
      <c r="F5" s="27"/>
      <c r="G5" s="27"/>
      <c r="H5" s="27"/>
      <c r="I5" s="29"/>
      <c r="J5" s="29"/>
      <c r="K5" s="27"/>
    </row>
    <row r="6" spans="1:84" s="38" customFormat="1" ht="18" customHeight="1">
      <c r="A6" s="109" t="s">
        <v>39</v>
      </c>
      <c r="B6" s="109"/>
      <c r="C6" s="71">
        <f>SUM(C7:C8)</f>
        <v>766</v>
      </c>
      <c r="D6" s="111">
        <v>2</v>
      </c>
      <c r="E6" s="71">
        <f t="shared" ref="E6:I6" si="0">SUM(E7:E9)</f>
        <v>765</v>
      </c>
      <c r="F6" s="71">
        <f t="shared" si="0"/>
        <v>1849</v>
      </c>
      <c r="G6" s="71">
        <f t="shared" si="0"/>
        <v>25</v>
      </c>
      <c r="H6" s="71">
        <f t="shared" si="0"/>
        <v>732</v>
      </c>
      <c r="I6" s="71">
        <f t="shared" si="0"/>
        <v>112</v>
      </c>
      <c r="J6" s="71">
        <f>SUM(J7:J9)</f>
        <v>1104</v>
      </c>
      <c r="K6" s="71">
        <f t="shared" ref="K6:K17" si="1">E6+F6+G6+H6+I6+J6</f>
        <v>4587</v>
      </c>
      <c r="L6" s="91"/>
    </row>
    <row r="7" spans="1:84" s="52" customFormat="1" ht="15" customHeight="1">
      <c r="A7" s="55"/>
      <c r="B7" s="55" t="s">
        <v>64</v>
      </c>
      <c r="C7" s="56">
        <v>154</v>
      </c>
      <c r="D7" s="58">
        <v>2</v>
      </c>
      <c r="E7" s="56">
        <v>162</v>
      </c>
      <c r="F7" s="56">
        <v>212</v>
      </c>
      <c r="G7" s="56">
        <v>3</v>
      </c>
      <c r="H7" s="56">
        <v>61</v>
      </c>
      <c r="I7" s="56">
        <v>45</v>
      </c>
      <c r="J7" s="56">
        <v>507</v>
      </c>
      <c r="K7" s="37">
        <f t="shared" si="1"/>
        <v>990</v>
      </c>
    </row>
    <row r="8" spans="1:84" s="73" customFormat="1" ht="12.75" customHeight="1">
      <c r="A8" s="68"/>
      <c r="B8" s="68" t="s">
        <v>12</v>
      </c>
      <c r="C8" s="69">
        <v>612</v>
      </c>
      <c r="D8" s="70">
        <v>0</v>
      </c>
      <c r="E8" s="69">
        <v>603</v>
      </c>
      <c r="F8" s="69">
        <v>1637</v>
      </c>
      <c r="G8" s="69">
        <v>22</v>
      </c>
      <c r="H8" s="69">
        <v>671</v>
      </c>
      <c r="I8" s="69">
        <v>67</v>
      </c>
      <c r="J8" s="69">
        <v>499</v>
      </c>
      <c r="K8" s="37">
        <f t="shared" si="1"/>
        <v>3499</v>
      </c>
      <c r="L8" s="72"/>
    </row>
    <row r="9" spans="1:84" s="39" customFormat="1" ht="12.75" customHeight="1">
      <c r="A9" s="42"/>
      <c r="B9" s="42" t="s">
        <v>49</v>
      </c>
      <c r="C9" s="43"/>
      <c r="D9" s="59"/>
      <c r="E9" s="69">
        <v>0</v>
      </c>
      <c r="F9" s="69">
        <v>0</v>
      </c>
      <c r="G9" s="69">
        <v>0</v>
      </c>
      <c r="H9" s="69">
        <v>0</v>
      </c>
      <c r="I9" s="69">
        <v>0</v>
      </c>
      <c r="J9" s="69">
        <v>98</v>
      </c>
      <c r="K9" s="37">
        <f t="shared" si="1"/>
        <v>98</v>
      </c>
      <c r="L9" s="67"/>
    </row>
    <row r="10" spans="1:84" s="114" customFormat="1" ht="18" customHeight="1">
      <c r="A10" s="34" t="s">
        <v>40</v>
      </c>
      <c r="B10" s="34"/>
      <c r="C10" s="35">
        <f>SUM(C11:C12)</f>
        <v>1166</v>
      </c>
      <c r="D10" s="48">
        <v>0</v>
      </c>
      <c r="E10" s="35">
        <f t="shared" ref="E10:J10" si="2">SUM(E11:E13)</f>
        <v>1144</v>
      </c>
      <c r="F10" s="35">
        <f t="shared" si="2"/>
        <v>1351</v>
      </c>
      <c r="G10" s="35">
        <f t="shared" si="2"/>
        <v>77</v>
      </c>
      <c r="H10" s="35">
        <f t="shared" si="2"/>
        <v>592</v>
      </c>
      <c r="I10" s="35">
        <f t="shared" si="2"/>
        <v>161</v>
      </c>
      <c r="J10" s="35">
        <f t="shared" si="2"/>
        <v>1488</v>
      </c>
      <c r="K10" s="35">
        <f t="shared" si="1"/>
        <v>4813</v>
      </c>
    </row>
    <row r="11" spans="1:84" s="52" customFormat="1" ht="15" customHeight="1">
      <c r="B11" s="52" t="s">
        <v>63</v>
      </c>
      <c r="C11" s="53">
        <v>314</v>
      </c>
      <c r="D11" s="60">
        <v>0</v>
      </c>
      <c r="E11" s="53">
        <v>307</v>
      </c>
      <c r="F11" s="54">
        <v>195</v>
      </c>
      <c r="G11" s="54">
        <v>14</v>
      </c>
      <c r="H11" s="54">
        <v>50</v>
      </c>
      <c r="I11" s="54">
        <v>93</v>
      </c>
      <c r="J11" s="54">
        <v>776</v>
      </c>
      <c r="K11" s="36">
        <f t="shared" si="1"/>
        <v>1435</v>
      </c>
    </row>
    <row r="12" spans="1:84" s="73" customFormat="1" ht="12.75" customHeight="1">
      <c r="A12" s="83"/>
      <c r="B12" s="83" t="s">
        <v>12</v>
      </c>
      <c r="C12" s="84">
        <v>852</v>
      </c>
      <c r="D12" s="85">
        <v>0</v>
      </c>
      <c r="E12" s="84">
        <v>837</v>
      </c>
      <c r="F12" s="86">
        <v>1156</v>
      </c>
      <c r="G12" s="86">
        <v>60</v>
      </c>
      <c r="H12" s="86">
        <v>542</v>
      </c>
      <c r="I12" s="86">
        <v>68</v>
      </c>
      <c r="J12" s="86">
        <v>611</v>
      </c>
      <c r="K12" s="35">
        <f t="shared" si="1"/>
        <v>3274</v>
      </c>
      <c r="L12" s="72"/>
    </row>
    <row r="13" spans="1:84" s="39" customFormat="1" ht="12.75" customHeight="1">
      <c r="A13" s="41"/>
      <c r="B13" s="41" t="s">
        <v>49</v>
      </c>
      <c r="C13" s="40"/>
      <c r="D13" s="61"/>
      <c r="E13" s="84">
        <v>0</v>
      </c>
      <c r="F13" s="86">
        <v>0</v>
      </c>
      <c r="G13" s="86">
        <v>3</v>
      </c>
      <c r="H13" s="86">
        <v>0</v>
      </c>
      <c r="I13" s="86">
        <v>0</v>
      </c>
      <c r="J13" s="86">
        <v>101</v>
      </c>
      <c r="K13" s="35">
        <f t="shared" si="1"/>
        <v>104</v>
      </c>
      <c r="L13" s="67"/>
    </row>
    <row r="14" spans="1:84" s="38" customFormat="1" ht="18" customHeight="1">
      <c r="A14" s="110" t="s">
        <v>60</v>
      </c>
      <c r="B14" s="110"/>
      <c r="C14" s="37">
        <f>SUM(C15:C16)</f>
        <v>766</v>
      </c>
      <c r="D14" s="57">
        <v>2</v>
      </c>
      <c r="E14" s="71">
        <f>SUM(E15:E17)</f>
        <v>1</v>
      </c>
      <c r="F14" s="71">
        <f t="shared" ref="F14:I14" si="3">SUM(F15:F17)</f>
        <v>7</v>
      </c>
      <c r="G14" s="71">
        <f t="shared" si="3"/>
        <v>0</v>
      </c>
      <c r="H14" s="71">
        <f t="shared" si="3"/>
        <v>1</v>
      </c>
      <c r="I14" s="71">
        <f t="shared" si="3"/>
        <v>2</v>
      </c>
      <c r="J14" s="71">
        <f>SUM(J15:J17)</f>
        <v>77</v>
      </c>
      <c r="K14" s="71">
        <f t="shared" si="1"/>
        <v>88</v>
      </c>
    </row>
    <row r="15" spans="1:84" s="52" customFormat="1" ht="15" customHeight="1">
      <c r="A15" s="55"/>
      <c r="B15" s="55" t="s">
        <v>64</v>
      </c>
      <c r="C15" s="56">
        <v>154</v>
      </c>
      <c r="D15" s="58">
        <v>2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6</v>
      </c>
      <c r="K15" s="37">
        <f t="shared" si="1"/>
        <v>6</v>
      </c>
    </row>
    <row r="16" spans="1:84" s="73" customFormat="1" ht="12.75" customHeight="1">
      <c r="A16" s="68"/>
      <c r="B16" s="68" t="s">
        <v>12</v>
      </c>
      <c r="C16" s="69">
        <v>612</v>
      </c>
      <c r="D16" s="70">
        <v>0</v>
      </c>
      <c r="E16" s="69">
        <v>1</v>
      </c>
      <c r="F16" s="69">
        <v>0</v>
      </c>
      <c r="G16" s="69">
        <v>0</v>
      </c>
      <c r="H16" s="69">
        <v>0</v>
      </c>
      <c r="I16" s="69">
        <v>0</v>
      </c>
      <c r="J16" s="69">
        <v>2</v>
      </c>
      <c r="K16" s="87">
        <f t="shared" si="1"/>
        <v>3</v>
      </c>
      <c r="L16" s="72"/>
    </row>
    <row r="17" spans="1:84" s="39" customFormat="1" ht="12.75" customHeight="1">
      <c r="A17" s="77"/>
      <c r="B17" s="77" t="s">
        <v>49</v>
      </c>
      <c r="C17" s="78"/>
      <c r="D17" s="79"/>
      <c r="E17" s="88">
        <v>0</v>
      </c>
      <c r="F17" s="88">
        <v>7</v>
      </c>
      <c r="G17" s="88">
        <v>0</v>
      </c>
      <c r="H17" s="88">
        <v>1</v>
      </c>
      <c r="I17" s="88">
        <v>2</v>
      </c>
      <c r="J17" s="88">
        <v>69</v>
      </c>
      <c r="K17" s="89">
        <f t="shared" si="1"/>
        <v>79</v>
      </c>
      <c r="L17" s="67"/>
    </row>
    <row r="18" spans="1:84" s="34" customFormat="1" ht="18" customHeight="1">
      <c r="A18" s="90" t="s">
        <v>46</v>
      </c>
      <c r="B18" s="90"/>
      <c r="C18" s="35">
        <f>C10+C6</f>
        <v>1932</v>
      </c>
      <c r="D18" s="48">
        <v>2</v>
      </c>
      <c r="E18" s="35">
        <f t="shared" ref="E18:K18" si="4">E10+E6+E14</f>
        <v>1910</v>
      </c>
      <c r="F18" s="35">
        <f t="shared" si="4"/>
        <v>3207</v>
      </c>
      <c r="G18" s="35">
        <f t="shared" si="4"/>
        <v>102</v>
      </c>
      <c r="H18" s="35">
        <f t="shared" si="4"/>
        <v>1325</v>
      </c>
      <c r="I18" s="35">
        <f t="shared" si="4"/>
        <v>275</v>
      </c>
      <c r="J18" s="35">
        <f t="shared" si="4"/>
        <v>2669</v>
      </c>
      <c r="K18" s="35">
        <f t="shared" si="4"/>
        <v>9488</v>
      </c>
    </row>
    <row r="19" spans="1:84" s="34" customFormat="1" ht="15" customHeight="1">
      <c r="B19" s="33" t="s">
        <v>65</v>
      </c>
      <c r="C19" s="35">
        <f>C11+C7</f>
        <v>468</v>
      </c>
      <c r="D19" s="48">
        <v>2</v>
      </c>
      <c r="E19" s="35">
        <f>SUM(E15,E11,E7)</f>
        <v>469</v>
      </c>
      <c r="F19" s="35">
        <f t="shared" ref="E19:K21" si="5">SUM(F15,F11,F7)</f>
        <v>407</v>
      </c>
      <c r="G19" s="35">
        <f t="shared" si="5"/>
        <v>17</v>
      </c>
      <c r="H19" s="35">
        <f t="shared" si="5"/>
        <v>111</v>
      </c>
      <c r="I19" s="35">
        <f t="shared" si="5"/>
        <v>138</v>
      </c>
      <c r="J19" s="35">
        <f t="shared" si="5"/>
        <v>1289</v>
      </c>
      <c r="K19" s="35">
        <f t="shared" si="5"/>
        <v>2431</v>
      </c>
    </row>
    <row r="20" spans="1:84" s="38" customFormat="1" ht="12.75" customHeight="1">
      <c r="B20" s="38" t="s">
        <v>5</v>
      </c>
      <c r="C20" s="81">
        <f>C12+C8</f>
        <v>1464</v>
      </c>
      <c r="D20" s="82">
        <v>0</v>
      </c>
      <c r="E20" s="81">
        <f t="shared" si="5"/>
        <v>1441</v>
      </c>
      <c r="F20" s="81">
        <f t="shared" si="5"/>
        <v>2793</v>
      </c>
      <c r="G20" s="81">
        <f t="shared" si="5"/>
        <v>82</v>
      </c>
      <c r="H20" s="81">
        <f t="shared" si="5"/>
        <v>1213</v>
      </c>
      <c r="I20" s="81">
        <f t="shared" si="5"/>
        <v>135</v>
      </c>
      <c r="J20" s="81">
        <f t="shared" si="5"/>
        <v>1112</v>
      </c>
      <c r="K20" s="81">
        <f t="shared" si="5"/>
        <v>6776</v>
      </c>
    </row>
    <row r="21" spans="1:84" s="80" customFormat="1" ht="12.75" customHeight="1">
      <c r="A21" s="74"/>
      <c r="B21" s="74" t="s">
        <v>50</v>
      </c>
      <c r="C21" s="75"/>
      <c r="D21" s="76"/>
      <c r="E21" s="75">
        <f t="shared" si="5"/>
        <v>0</v>
      </c>
      <c r="F21" s="75">
        <f t="shared" si="5"/>
        <v>7</v>
      </c>
      <c r="G21" s="75">
        <f t="shared" si="5"/>
        <v>3</v>
      </c>
      <c r="H21" s="75">
        <f t="shared" si="5"/>
        <v>1</v>
      </c>
      <c r="I21" s="75">
        <f t="shared" si="5"/>
        <v>2</v>
      </c>
      <c r="J21" s="75">
        <f t="shared" si="5"/>
        <v>268</v>
      </c>
      <c r="K21" s="75">
        <f t="shared" si="5"/>
        <v>281</v>
      </c>
    </row>
    <row r="22" spans="1:84" s="49" customFormat="1" ht="20.25" customHeight="1">
      <c r="A22" s="34" t="s">
        <v>41</v>
      </c>
      <c r="B22" s="34"/>
      <c r="C22" s="35">
        <f>C20+C19</f>
        <v>1932</v>
      </c>
      <c r="D22" s="48">
        <v>2</v>
      </c>
      <c r="E22" s="35">
        <f>SUM(E19:E21)</f>
        <v>1910</v>
      </c>
      <c r="F22" s="35">
        <f t="shared" ref="F22:J22" si="6">SUM(F19:F21)</f>
        <v>3207</v>
      </c>
      <c r="G22" s="35">
        <f t="shared" si="6"/>
        <v>102</v>
      </c>
      <c r="H22" s="35">
        <f t="shared" si="6"/>
        <v>1325</v>
      </c>
      <c r="I22" s="35">
        <f t="shared" si="6"/>
        <v>275</v>
      </c>
      <c r="J22" s="35">
        <f t="shared" si="6"/>
        <v>2669</v>
      </c>
      <c r="K22" s="35">
        <f>SUM(K19:K21)</f>
        <v>9488</v>
      </c>
    </row>
    <row r="23" spans="1:84" s="6" customFormat="1" ht="8.25" customHeight="1">
      <c r="A23" s="12"/>
      <c r="B23" s="14"/>
      <c r="C23" s="14"/>
      <c r="D23" s="14"/>
      <c r="E23" s="13"/>
      <c r="F23" s="13"/>
      <c r="G23" s="13"/>
      <c r="H23" s="13"/>
      <c r="I23" s="13"/>
      <c r="J23" s="13"/>
      <c r="K23" s="13"/>
    </row>
    <row r="24" spans="1:84" s="45" customFormat="1" ht="12.75" customHeight="1">
      <c r="A24" s="44" t="s">
        <v>56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</row>
    <row r="25" spans="1:84" s="45" customFormat="1" ht="12.75" customHeight="1">
      <c r="A25" s="115" t="s">
        <v>57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</row>
    <row r="26" spans="1:84" s="45" customFormat="1" ht="15" customHeight="1">
      <c r="A26" s="44" t="s">
        <v>66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1:84" s="113" customFormat="1" ht="16.5" customHeight="1">
      <c r="A27" s="112" t="s">
        <v>48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</row>
    <row r="28" spans="1:84" s="45" customFormat="1" ht="15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</row>
    <row r="29" spans="1:84" s="45" customFormat="1" ht="15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</row>
    <row r="30" spans="1:84" ht="15" customHeight="1">
      <c r="A30" s="7"/>
      <c r="B30" s="4"/>
      <c r="C30" s="4"/>
      <c r="D30" s="4"/>
      <c r="E30" s="5"/>
      <c r="F30" s="5"/>
      <c r="G30" s="5"/>
      <c r="H30" s="5"/>
      <c r="I30" s="8"/>
      <c r="J30" s="8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</row>
    <row r="59" spans="1:1" ht="6" customHeight="1"/>
    <row r="60" spans="1:1" ht="5.25" customHeight="1"/>
    <row r="61" spans="1:1" ht="13">
      <c r="A61" s="47" t="s">
        <v>62</v>
      </c>
    </row>
    <row r="62" spans="1:1" ht="13">
      <c r="A62" s="47" t="s">
        <v>54</v>
      </c>
    </row>
  </sheetData>
  <phoneticPr fontId="0" type="noConversion"/>
  <printOptions horizontalCentered="1"/>
  <pageMargins left="0.5" right="0.5" top="0.75" bottom="0.75" header="0.3" footer="5.9"/>
  <pageSetup scale="78" fitToHeight="0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="115" zoomScaleNormal="115" workbookViewId="0">
      <selection activeCell="A16" sqref="A16"/>
    </sheetView>
  </sheetViews>
  <sheetFormatPr defaultRowHeight="12.5"/>
  <cols>
    <col min="1" max="1" width="31.81640625" style="108" customWidth="1"/>
    <col min="3" max="3" width="12.1796875" customWidth="1"/>
  </cols>
  <sheetData>
    <row r="1" spans="1:7" ht="13">
      <c r="A1" s="99"/>
    </row>
    <row r="2" spans="1:7">
      <c r="A2" s="100" t="s">
        <v>52</v>
      </c>
    </row>
    <row r="3" spans="1:7" ht="26.25" customHeight="1">
      <c r="A3" s="101"/>
      <c r="B3" s="1" t="s">
        <v>6</v>
      </c>
      <c r="C3" s="1" t="s">
        <v>25</v>
      </c>
      <c r="D3" s="1" t="s">
        <v>1</v>
      </c>
      <c r="E3" s="1" t="s">
        <v>0</v>
      </c>
      <c r="F3" s="2" t="s">
        <v>4</v>
      </c>
      <c r="G3" s="2" t="s">
        <v>53</v>
      </c>
    </row>
    <row r="4" spans="1:7" s="65" customFormat="1" ht="18" customHeight="1">
      <c r="A4" s="102" t="s">
        <v>67</v>
      </c>
      <c r="B4" s="96">
        <v>162</v>
      </c>
      <c r="C4" s="96">
        <v>212</v>
      </c>
      <c r="D4" s="96">
        <v>3</v>
      </c>
      <c r="E4" s="96">
        <v>61</v>
      </c>
      <c r="F4" s="96">
        <v>45</v>
      </c>
      <c r="G4" s="96">
        <v>507</v>
      </c>
    </row>
    <row r="5" spans="1:7" s="93" customFormat="1" ht="18" customHeight="1">
      <c r="A5" s="103" t="s">
        <v>8</v>
      </c>
      <c r="B5" s="92">
        <v>603</v>
      </c>
      <c r="C5" s="92">
        <v>1637</v>
      </c>
      <c r="D5" s="92">
        <v>22</v>
      </c>
      <c r="E5" s="92">
        <v>671</v>
      </c>
      <c r="F5" s="92">
        <v>67</v>
      </c>
      <c r="G5" s="92">
        <v>499</v>
      </c>
    </row>
    <row r="6" spans="1:7" s="93" customFormat="1" ht="18" customHeight="1">
      <c r="A6" s="104" t="s">
        <v>58</v>
      </c>
      <c r="B6" s="97">
        <v>0</v>
      </c>
      <c r="C6" s="97">
        <v>0</v>
      </c>
      <c r="D6" s="97">
        <v>0</v>
      </c>
      <c r="E6" s="97">
        <v>0</v>
      </c>
      <c r="F6" s="97">
        <v>0</v>
      </c>
      <c r="G6" s="97">
        <v>98</v>
      </c>
    </row>
    <row r="7" spans="1:7" s="93" customFormat="1" ht="18" customHeight="1">
      <c r="A7" s="105" t="s">
        <v>68</v>
      </c>
      <c r="B7" s="98">
        <v>307</v>
      </c>
      <c r="C7" s="98">
        <v>195</v>
      </c>
      <c r="D7" s="98">
        <v>14</v>
      </c>
      <c r="E7" s="98">
        <v>50</v>
      </c>
      <c r="F7" s="98">
        <v>93</v>
      </c>
      <c r="G7" s="98">
        <v>776</v>
      </c>
    </row>
    <row r="8" spans="1:7" s="95" customFormat="1" ht="18" customHeight="1">
      <c r="A8" s="106" t="s">
        <v>7</v>
      </c>
      <c r="B8" s="94">
        <v>837</v>
      </c>
      <c r="C8" s="94">
        <v>1156</v>
      </c>
      <c r="D8" s="94">
        <v>60</v>
      </c>
      <c r="E8" s="94">
        <v>542</v>
      </c>
      <c r="F8" s="94">
        <v>68</v>
      </c>
      <c r="G8" s="94">
        <v>611</v>
      </c>
    </row>
    <row r="9" spans="1:7" s="93" customFormat="1" ht="18" customHeight="1">
      <c r="A9" s="107" t="s">
        <v>59</v>
      </c>
      <c r="B9" s="66">
        <v>0</v>
      </c>
      <c r="C9" s="66">
        <v>0</v>
      </c>
      <c r="D9" s="66">
        <v>3</v>
      </c>
      <c r="E9" s="66">
        <v>0</v>
      </c>
      <c r="F9" s="66">
        <v>0</v>
      </c>
      <c r="G9" s="66">
        <v>101</v>
      </c>
    </row>
    <row r="10" spans="1:7" ht="21">
      <c r="A10" s="105" t="s">
        <v>69</v>
      </c>
      <c r="B10" s="98">
        <v>0</v>
      </c>
      <c r="C10" s="98">
        <v>0</v>
      </c>
      <c r="D10" s="98">
        <v>0</v>
      </c>
      <c r="E10" s="98">
        <v>0</v>
      </c>
      <c r="F10" s="98">
        <v>0</v>
      </c>
      <c r="G10" s="98">
        <v>6</v>
      </c>
    </row>
    <row r="11" spans="1:7" ht="21">
      <c r="A11" s="106" t="s">
        <v>61</v>
      </c>
      <c r="B11" s="94">
        <v>1</v>
      </c>
      <c r="C11" s="94">
        <v>0</v>
      </c>
      <c r="D11" s="94">
        <v>0</v>
      </c>
      <c r="E11" s="94">
        <v>0</v>
      </c>
      <c r="F11" s="94">
        <v>0</v>
      </c>
      <c r="G11" s="94">
        <v>2</v>
      </c>
    </row>
    <row r="12" spans="1:7" ht="21">
      <c r="A12" s="107" t="s">
        <v>51</v>
      </c>
      <c r="B12" s="66">
        <v>0</v>
      </c>
      <c r="C12" s="66">
        <v>7</v>
      </c>
      <c r="D12" s="66">
        <v>0</v>
      </c>
      <c r="E12" s="66">
        <v>1</v>
      </c>
      <c r="F12" s="66">
        <v>2</v>
      </c>
      <c r="G12" s="66">
        <v>69</v>
      </c>
    </row>
    <row r="13" spans="1:7">
      <c r="B13">
        <f t="shared" ref="B13:G13" si="0">SUM(B4:B12)</f>
        <v>1910</v>
      </c>
      <c r="C13">
        <f t="shared" si="0"/>
        <v>3207</v>
      </c>
      <c r="D13">
        <f t="shared" si="0"/>
        <v>102</v>
      </c>
      <c r="E13">
        <f t="shared" si="0"/>
        <v>1325</v>
      </c>
      <c r="F13">
        <f t="shared" si="0"/>
        <v>275</v>
      </c>
      <c r="G13">
        <f t="shared" si="0"/>
        <v>2669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activeCell="P1" sqref="P1"/>
    </sheetView>
  </sheetViews>
  <sheetFormatPr defaultRowHeight="12.5"/>
  <cols>
    <col min="1" max="1" width="27.7265625" bestFit="1" customWidth="1"/>
    <col min="2" max="2" width="8.7265625" bestFit="1" customWidth="1"/>
    <col min="3" max="3" width="15.7265625" customWidth="1"/>
    <col min="4" max="4" width="13.7265625" bestFit="1" customWidth="1"/>
    <col min="5" max="5" width="6.1796875" bestFit="1" customWidth="1"/>
    <col min="6" max="6" width="8.7265625" bestFit="1" customWidth="1"/>
    <col min="7" max="7" width="6.1796875" bestFit="1" customWidth="1"/>
    <col min="8" max="8" width="8.7265625" bestFit="1" customWidth="1"/>
    <col min="9" max="9" width="6.1796875" bestFit="1" customWidth="1"/>
    <col min="10" max="10" width="8.7265625" bestFit="1" customWidth="1"/>
    <col min="11" max="11" width="6.1796875" bestFit="1" customWidth="1"/>
    <col min="12" max="12" width="8.7265625" bestFit="1" customWidth="1"/>
    <col min="13" max="13" width="7.453125" bestFit="1" customWidth="1"/>
    <col min="14" max="14" width="11.26953125" bestFit="1" customWidth="1"/>
    <col min="15" max="15" width="8.7265625" bestFit="1" customWidth="1"/>
  </cols>
  <sheetData>
    <row r="1" spans="1:15" ht="15">
      <c r="A1" s="16" t="s">
        <v>13</v>
      </c>
      <c r="F1" s="116" t="s">
        <v>37</v>
      </c>
      <c r="G1" s="116"/>
      <c r="H1" s="116"/>
      <c r="I1" s="116"/>
      <c r="J1" s="116"/>
      <c r="K1" s="116"/>
      <c r="L1" s="116"/>
      <c r="M1" s="116"/>
      <c r="N1" s="116"/>
      <c r="O1" s="116"/>
    </row>
    <row r="2" spans="1:15">
      <c r="A2" s="17" t="s">
        <v>14</v>
      </c>
      <c r="B2" s="18" t="s">
        <v>15</v>
      </c>
      <c r="C2" s="17" t="s">
        <v>16</v>
      </c>
      <c r="D2" s="18" t="s">
        <v>17</v>
      </c>
      <c r="F2" s="116" t="s">
        <v>38</v>
      </c>
      <c r="G2" s="116"/>
      <c r="H2" s="116"/>
      <c r="I2" s="116"/>
      <c r="J2" s="116"/>
      <c r="K2" s="116"/>
      <c r="L2" s="116"/>
      <c r="M2" s="116"/>
      <c r="N2" s="116"/>
      <c r="O2" s="116"/>
    </row>
    <row r="3" spans="1:15">
      <c r="A3" s="17" t="s">
        <v>18</v>
      </c>
      <c r="B3" s="18" t="s">
        <v>19</v>
      </c>
      <c r="C3" s="17" t="s">
        <v>20</v>
      </c>
      <c r="D3" s="18" t="s">
        <v>21</v>
      </c>
    </row>
    <row r="4" spans="1:15" ht="13" thickBot="1">
      <c r="C4" s="17" t="s">
        <v>22</v>
      </c>
      <c r="D4" s="18" t="s">
        <v>23</v>
      </c>
    </row>
    <row r="5" spans="1:15" ht="13" thickBot="1">
      <c r="A5" s="24" t="s">
        <v>23</v>
      </c>
      <c r="B5" s="20" t="s">
        <v>1</v>
      </c>
      <c r="C5" s="25"/>
      <c r="D5" s="20" t="s">
        <v>6</v>
      </c>
      <c r="E5" s="25"/>
      <c r="F5" s="20" t="s">
        <v>24</v>
      </c>
      <c r="G5" s="25"/>
      <c r="H5" s="20" t="s">
        <v>0</v>
      </c>
      <c r="I5" s="25"/>
      <c r="J5" s="20" t="s">
        <v>25</v>
      </c>
      <c r="K5" s="25"/>
      <c r="L5" s="20" t="s">
        <v>26</v>
      </c>
      <c r="M5" s="25"/>
      <c r="N5" s="20" t="s">
        <v>27</v>
      </c>
      <c r="O5" s="25"/>
    </row>
    <row r="6" spans="1:15" ht="13" thickBot="1">
      <c r="A6" s="26"/>
      <c r="B6" s="19" t="s">
        <v>28</v>
      </c>
      <c r="C6" s="19" t="s">
        <v>29</v>
      </c>
      <c r="D6" s="19" t="s">
        <v>28</v>
      </c>
      <c r="E6" s="19" t="s">
        <v>29</v>
      </c>
      <c r="F6" s="19" t="s">
        <v>28</v>
      </c>
      <c r="G6" s="19" t="s">
        <v>29</v>
      </c>
      <c r="H6" s="19" t="s">
        <v>28</v>
      </c>
      <c r="I6" s="19" t="s">
        <v>29</v>
      </c>
      <c r="J6" s="19" t="s">
        <v>28</v>
      </c>
      <c r="K6" s="19" t="s">
        <v>29</v>
      </c>
      <c r="L6" s="19" t="s">
        <v>28</v>
      </c>
      <c r="M6" s="19" t="s">
        <v>29</v>
      </c>
      <c r="N6" s="19" t="s">
        <v>28</v>
      </c>
      <c r="O6" s="19" t="s">
        <v>29</v>
      </c>
    </row>
    <row r="7" spans="1:15" ht="13" thickBot="1">
      <c r="A7" s="20" t="s">
        <v>30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ht="13" thickBot="1">
      <c r="A8" s="22" t="s">
        <v>31</v>
      </c>
      <c r="B8" s="21"/>
      <c r="C8" s="21"/>
      <c r="D8" s="23">
        <v>1</v>
      </c>
      <c r="E8" s="23">
        <v>3</v>
      </c>
      <c r="F8" s="23">
        <v>4</v>
      </c>
      <c r="G8" s="23">
        <v>2</v>
      </c>
      <c r="H8" s="23">
        <v>2</v>
      </c>
      <c r="I8" s="23">
        <v>4</v>
      </c>
      <c r="J8" s="23">
        <v>4</v>
      </c>
      <c r="K8" s="23">
        <v>3</v>
      </c>
      <c r="L8" s="21"/>
      <c r="M8" s="23">
        <v>1</v>
      </c>
      <c r="N8" s="23">
        <v>4</v>
      </c>
      <c r="O8" s="23">
        <v>7</v>
      </c>
    </row>
    <row r="9" spans="1:15" ht="13" thickBot="1">
      <c r="A9" s="22" t="s">
        <v>32</v>
      </c>
      <c r="B9" s="21"/>
      <c r="C9" s="21"/>
      <c r="D9" s="23">
        <v>98</v>
      </c>
      <c r="E9" s="23">
        <v>229</v>
      </c>
      <c r="F9" s="23">
        <v>442</v>
      </c>
      <c r="G9" s="23">
        <v>782</v>
      </c>
      <c r="H9" s="23">
        <v>17</v>
      </c>
      <c r="I9" s="23">
        <v>8</v>
      </c>
      <c r="J9" s="23">
        <v>90</v>
      </c>
      <c r="K9" s="23">
        <v>114</v>
      </c>
      <c r="L9" s="23">
        <v>43</v>
      </c>
      <c r="M9" s="23">
        <v>134</v>
      </c>
      <c r="N9" s="23">
        <v>325</v>
      </c>
      <c r="O9" s="23">
        <v>449</v>
      </c>
    </row>
    <row r="10" spans="1:15" ht="13" thickBot="1">
      <c r="A10" s="22" t="s">
        <v>33</v>
      </c>
      <c r="B10" s="23">
        <v>1</v>
      </c>
      <c r="C10" s="23">
        <v>8</v>
      </c>
      <c r="D10" s="23">
        <v>16</v>
      </c>
      <c r="E10" s="23">
        <v>33</v>
      </c>
      <c r="F10" s="23">
        <v>57</v>
      </c>
      <c r="G10" s="23">
        <v>68</v>
      </c>
      <c r="H10" s="23">
        <v>11</v>
      </c>
      <c r="I10" s="23">
        <v>15</v>
      </c>
      <c r="J10" s="23">
        <v>40</v>
      </c>
      <c r="K10" s="23">
        <v>33</v>
      </c>
      <c r="L10" s="23">
        <v>2</v>
      </c>
      <c r="M10" s="23">
        <v>6</v>
      </c>
      <c r="N10" s="23">
        <v>128</v>
      </c>
      <c r="O10" s="23">
        <v>121</v>
      </c>
    </row>
    <row r="11" spans="1:15" ht="13" thickBot="1">
      <c r="A11" s="22" t="s">
        <v>34</v>
      </c>
      <c r="B11" s="21"/>
      <c r="C11" s="23">
        <v>5</v>
      </c>
      <c r="D11" s="23">
        <v>37</v>
      </c>
      <c r="E11" s="23">
        <v>41</v>
      </c>
      <c r="F11" s="23">
        <v>61</v>
      </c>
      <c r="G11" s="23">
        <v>101</v>
      </c>
      <c r="H11" s="23">
        <v>19</v>
      </c>
      <c r="I11" s="23">
        <v>12</v>
      </c>
      <c r="J11" s="23">
        <v>48</v>
      </c>
      <c r="K11" s="23">
        <v>27</v>
      </c>
      <c r="L11" s="23">
        <v>7</v>
      </c>
      <c r="M11" s="23">
        <v>7</v>
      </c>
      <c r="N11" s="23">
        <v>257</v>
      </c>
      <c r="O11" s="23">
        <v>204</v>
      </c>
    </row>
    <row r="12" spans="1:15" ht="13" thickBot="1">
      <c r="A12" s="22" t="s">
        <v>35</v>
      </c>
      <c r="B12" s="21"/>
      <c r="C12" s="21"/>
      <c r="D12" s="23">
        <v>7</v>
      </c>
      <c r="E12" s="23">
        <v>5</v>
      </c>
      <c r="F12" s="23">
        <v>15</v>
      </c>
      <c r="G12" s="23">
        <v>14</v>
      </c>
      <c r="H12" s="23">
        <v>4</v>
      </c>
      <c r="I12" s="23">
        <v>3</v>
      </c>
      <c r="J12" s="23">
        <v>12</v>
      </c>
      <c r="K12" s="23">
        <v>12</v>
      </c>
      <c r="L12" s="23">
        <v>2</v>
      </c>
      <c r="M12" s="21"/>
      <c r="N12" s="23">
        <v>90</v>
      </c>
      <c r="O12" s="23">
        <v>75</v>
      </c>
    </row>
    <row r="13" spans="1:15" ht="13" thickBot="1">
      <c r="A13" s="22" t="s">
        <v>36</v>
      </c>
      <c r="B13" s="23">
        <v>1</v>
      </c>
      <c r="C13" s="23">
        <v>1</v>
      </c>
      <c r="D13" s="21"/>
      <c r="E13" s="23">
        <v>1</v>
      </c>
      <c r="F13" s="23">
        <v>1</v>
      </c>
      <c r="G13" s="21"/>
      <c r="H13" s="21"/>
      <c r="I13" s="21"/>
      <c r="J13" s="21"/>
      <c r="K13" s="23">
        <v>1</v>
      </c>
      <c r="L13" s="21"/>
      <c r="M13" s="21"/>
      <c r="N13" s="23">
        <v>1</v>
      </c>
      <c r="O13" s="23">
        <v>3</v>
      </c>
    </row>
    <row r="14" spans="1:15" ht="13" thickBot="1">
      <c r="A14" s="22" t="s">
        <v>5</v>
      </c>
      <c r="B14" s="23">
        <v>26</v>
      </c>
      <c r="C14" s="23">
        <v>60</v>
      </c>
      <c r="D14" s="23">
        <v>614</v>
      </c>
      <c r="E14" s="23">
        <v>881</v>
      </c>
      <c r="F14" s="23">
        <v>540</v>
      </c>
      <c r="G14" s="23">
        <v>792</v>
      </c>
      <c r="H14" s="23">
        <v>695</v>
      </c>
      <c r="I14" s="23">
        <v>544</v>
      </c>
      <c r="J14" s="23">
        <v>1581</v>
      </c>
      <c r="K14" s="23">
        <v>1138</v>
      </c>
      <c r="L14" s="23">
        <v>63</v>
      </c>
      <c r="M14" s="23">
        <v>76</v>
      </c>
      <c r="N14" s="23">
        <v>2967</v>
      </c>
      <c r="O14" s="23">
        <v>2719</v>
      </c>
    </row>
  </sheetData>
  <mergeCells count="2">
    <mergeCell ref="F1:O1"/>
    <mergeCell ref="F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Employee by Gender &amp; Race</vt:lpstr>
      <vt:lpstr>Data for Chart</vt:lpstr>
      <vt:lpstr>e-Data RAW</vt:lpstr>
      <vt:lpstr>'Employee by Gender &amp; Race'!Print_Area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Zunkel, Karen A [SVPP]</cp:lastModifiedBy>
  <cp:lastPrinted>2020-03-27T22:35:13Z</cp:lastPrinted>
  <dcterms:created xsi:type="dcterms:W3CDTF">1998-11-25T18:16:05Z</dcterms:created>
  <dcterms:modified xsi:type="dcterms:W3CDTF">2020-04-06T15:49:50Z</dcterms:modified>
</cp:coreProperties>
</file>